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3905" windowHeight="12225" tabRatio="707"/>
  </bookViews>
  <sheets>
    <sheet name="Intervention Logic" sheetId="1" r:id="rId1"/>
    <sheet name="Table1. Priorities" sheetId="17" r:id="rId2"/>
    <sheet name="Table2. Output" sheetId="2" r:id="rId3"/>
    <sheet name="Table3. Results" sheetId="3" r:id="rId4"/>
    <sheet name="Table4. Dim1" sheetId="4" r:id="rId5"/>
    <sheet name="Table4. Dim1 (alloc)" sheetId="20" r:id="rId6"/>
    <sheet name="Table5. Dim2" sheetId="5" r:id="rId7"/>
    <sheet name="Table6. Dim3" sheetId="7" r:id="rId8"/>
    <sheet name="Table7. YearFin" sheetId="9" r:id="rId9"/>
    <sheet name="Table8. CoFin" sheetId="10" r:id="rId10"/>
    <sheet name="ALL PO-SO" sheetId="15" state="hidden" r:id="rId11"/>
    <sheet name="PO-SO-INDICATORS" sheetId="16" r:id="rId12"/>
    <sheet name="Φύλλο1" sheetId="19" r:id="rId13"/>
  </sheets>
  <definedNames>
    <definedName name="_ftn1" localSheetId="8">'Table7. YearFin'!$A$15</definedName>
    <definedName name="_ftn2" localSheetId="8">'Table7. YearFin'!$A$16</definedName>
    <definedName name="_ftn3" localSheetId="8">'Table7. YearFin'!$A$17</definedName>
    <definedName name="_ftn4" localSheetId="8">'Table7. YearFin'!$A$18</definedName>
    <definedName name="_ftn5" localSheetId="8">'Table7. YearFin'!$A$19</definedName>
    <definedName name="_ftn6" localSheetId="8">'Table7. YearFin'!$A$20</definedName>
    <definedName name="_ftn7" localSheetId="8">'Table7. YearFin'!$A$21</definedName>
    <definedName name="_ftnref1" localSheetId="8">'Table7. YearFin'!$A$4</definedName>
    <definedName name="_ftnref2" localSheetId="8">'Table7. YearFin'!$A$6</definedName>
    <definedName name="_ftnref3" localSheetId="8">'Table7. YearFin'!$A$7</definedName>
    <definedName name="_ftnref4" localSheetId="8">'Table7. YearFin'!$A$8</definedName>
    <definedName name="_ftnref5" localSheetId="8">'Table7. YearFin'!$A$9</definedName>
    <definedName name="_ftnref6" localSheetId="8">'Table7. YearFin'!$A$11</definedName>
    <definedName name="_ftnref7" localSheetId="8">'Table7. YearFin'!$A$12</definedName>
    <definedName name="_xlnm.Print_Titles" localSheetId="1">'Table1. Priorities'!$3:$3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2" i="20" l="1"/>
  <c r="G42" i="20"/>
  <c r="H42" i="20"/>
  <c r="C38" i="20"/>
  <c r="A38" i="20"/>
  <c r="A24" i="20"/>
  <c r="A31" i="20" s="1"/>
  <c r="A16" i="20"/>
  <c r="A4" i="20"/>
  <c r="A8" i="20" s="1"/>
  <c r="I14" i="9" l="1"/>
  <c r="E10" i="4" l="1"/>
  <c r="B6" i="9" l="1"/>
  <c r="B13" i="9" s="1"/>
  <c r="E6" i="9"/>
  <c r="F6" i="9"/>
  <c r="G6" i="9"/>
  <c r="H6" i="9"/>
  <c r="D6" i="9"/>
  <c r="C6" i="9"/>
  <c r="A6" i="4"/>
  <c r="D19" i="3" l="1"/>
  <c r="I5" i="4" l="1"/>
  <c r="I14" i="10" l="1"/>
  <c r="F14" i="10"/>
  <c r="G14" i="10"/>
  <c r="H14" i="10"/>
  <c r="J41" i="10"/>
  <c r="I41" i="10"/>
  <c r="G41" i="10"/>
  <c r="F41" i="10"/>
  <c r="J40" i="10"/>
  <c r="I40" i="10"/>
  <c r="G40" i="10"/>
  <c r="F40" i="10"/>
  <c r="J39" i="10"/>
  <c r="I39" i="10"/>
  <c r="G39" i="10"/>
  <c r="F39" i="10"/>
  <c r="J38" i="10"/>
  <c r="I38" i="10"/>
  <c r="G38" i="10"/>
  <c r="F38" i="10"/>
  <c r="J37" i="10"/>
  <c r="I37" i="10"/>
  <c r="G37" i="10"/>
  <c r="F37" i="10"/>
  <c r="J36" i="10"/>
  <c r="J35" i="10"/>
  <c r="I35" i="10"/>
  <c r="G35" i="10"/>
  <c r="F35" i="10"/>
  <c r="H33" i="10"/>
  <c r="E33" i="10"/>
  <c r="H32" i="10"/>
  <c r="E32" i="10"/>
  <c r="H31" i="10"/>
  <c r="E31" i="10"/>
  <c r="H30" i="10"/>
  <c r="E30" i="10"/>
  <c r="H29" i="10"/>
  <c r="E29" i="10"/>
  <c r="H27" i="10"/>
  <c r="E27" i="10"/>
  <c r="H26" i="10"/>
  <c r="E26" i="10"/>
  <c r="H25" i="10"/>
  <c r="E25" i="10"/>
  <c r="H24" i="10"/>
  <c r="E24" i="10"/>
  <c r="H23" i="10"/>
  <c r="E23" i="10"/>
  <c r="H22" i="10"/>
  <c r="E22" i="10"/>
  <c r="H20" i="10"/>
  <c r="E20" i="10"/>
  <c r="H19" i="10"/>
  <c r="E19" i="10"/>
  <c r="H18" i="10"/>
  <c r="E18" i="10"/>
  <c r="H17" i="10"/>
  <c r="E17" i="10"/>
  <c r="H16" i="10"/>
  <c r="E16" i="10"/>
  <c r="H15" i="10"/>
  <c r="E15" i="10"/>
  <c r="H13" i="10"/>
  <c r="E13" i="10"/>
  <c r="H12" i="10"/>
  <c r="H41" i="10" s="1"/>
  <c r="E12" i="10"/>
  <c r="H11" i="10"/>
  <c r="E11" i="10"/>
  <c r="H10" i="10"/>
  <c r="E10" i="10"/>
  <c r="H9" i="10"/>
  <c r="E9" i="10"/>
  <c r="H8" i="10"/>
  <c r="H37" i="10" s="1"/>
  <c r="E8" i="10"/>
  <c r="H6" i="10"/>
  <c r="H35" i="10" s="1"/>
  <c r="E6" i="10"/>
  <c r="H40" i="10" l="1"/>
  <c r="H39" i="10"/>
  <c r="H38" i="10"/>
  <c r="K16" i="10"/>
  <c r="L16" i="10" s="1"/>
  <c r="K18" i="10"/>
  <c r="L18" i="10" s="1"/>
  <c r="K20" i="10"/>
  <c r="L20" i="10" s="1"/>
  <c r="K22" i="10"/>
  <c r="L22" i="10" s="1"/>
  <c r="K24" i="10"/>
  <c r="L24" i="10" s="1"/>
  <c r="K26" i="10"/>
  <c r="L26" i="10" s="1"/>
  <c r="K30" i="10"/>
  <c r="L30" i="10" s="1"/>
  <c r="K32" i="10"/>
  <c r="L32" i="10" s="1"/>
  <c r="J42" i="10"/>
  <c r="K9" i="10"/>
  <c r="L9" i="10" s="1"/>
  <c r="K11" i="10"/>
  <c r="K13" i="10"/>
  <c r="L13" i="10" s="1"/>
  <c r="K15" i="10"/>
  <c r="L15" i="10" s="1"/>
  <c r="K17" i="10"/>
  <c r="L17" i="10" s="1"/>
  <c r="K19" i="10"/>
  <c r="L19" i="10" s="1"/>
  <c r="K23" i="10"/>
  <c r="L23" i="10" s="1"/>
  <c r="K25" i="10"/>
  <c r="L25" i="10" s="1"/>
  <c r="K27" i="10"/>
  <c r="L27" i="10" s="1"/>
  <c r="K29" i="10"/>
  <c r="L29" i="10" s="1"/>
  <c r="K31" i="10"/>
  <c r="L31" i="10" s="1"/>
  <c r="K33" i="10"/>
  <c r="L33" i="10" s="1"/>
  <c r="E14" i="10"/>
  <c r="K14" i="10" s="1"/>
  <c r="L11" i="10"/>
  <c r="E35" i="10"/>
  <c r="E37" i="10"/>
  <c r="E38" i="10"/>
  <c r="E39" i="10"/>
  <c r="E40" i="10"/>
  <c r="E41" i="10"/>
  <c r="K8" i="10"/>
  <c r="K12" i="10"/>
  <c r="K6" i="10"/>
  <c r="L6" i="10" s="1"/>
  <c r="K10" i="10"/>
  <c r="K37" i="10" l="1"/>
  <c r="L37" i="10" s="1"/>
  <c r="K40" i="10"/>
  <c r="L40" i="10" s="1"/>
  <c r="K38" i="10"/>
  <c r="L38" i="10" s="1"/>
  <c r="K39" i="10"/>
  <c r="K41" i="10"/>
  <c r="L41" i="10" s="1"/>
  <c r="L39" i="10"/>
  <c r="K35" i="10"/>
  <c r="L35" i="10" s="1"/>
  <c r="L10" i="10"/>
  <c r="L14" i="10"/>
  <c r="L12" i="10"/>
  <c r="L8" i="10"/>
  <c r="E5" i="7" l="1"/>
  <c r="E6" i="7"/>
  <c r="E7" i="7"/>
  <c r="E8" i="7"/>
  <c r="E9" i="7"/>
  <c r="E4" i="7"/>
  <c r="B5" i="7"/>
  <c r="B6" i="7"/>
  <c r="B7" i="7"/>
  <c r="B8" i="7"/>
  <c r="B9" i="7"/>
  <c r="B4" i="7"/>
  <c r="E5" i="5"/>
  <c r="E6" i="5"/>
  <c r="E7" i="5"/>
  <c r="E8" i="5"/>
  <c r="E9" i="5"/>
  <c r="E4" i="5"/>
  <c r="B5" i="5"/>
  <c r="B6" i="5"/>
  <c r="B7" i="5"/>
  <c r="B8" i="5"/>
  <c r="B9" i="5"/>
  <c r="B4" i="5"/>
  <c r="I7" i="4"/>
  <c r="I6" i="4"/>
  <c r="I4" i="4"/>
  <c r="A9" i="4"/>
  <c r="A9" i="7" s="1"/>
  <c r="A7" i="4"/>
  <c r="A6" i="7"/>
  <c r="C9" i="4"/>
  <c r="C9" i="7" s="1"/>
  <c r="A4" i="4"/>
  <c r="A4" i="7" s="1"/>
  <c r="G21" i="10" l="1"/>
  <c r="I21" i="10"/>
  <c r="H21" i="10" s="1"/>
  <c r="F21" i="10"/>
  <c r="F7" i="10"/>
  <c r="G7" i="10"/>
  <c r="I7" i="10"/>
  <c r="I28" i="10"/>
  <c r="H28" i="10" s="1"/>
  <c r="F28" i="10"/>
  <c r="G28" i="10"/>
  <c r="A5" i="4"/>
  <c r="A5" i="5" s="1"/>
  <c r="A8" i="4"/>
  <c r="A8" i="7" s="1"/>
  <c r="A9" i="5"/>
  <c r="A6" i="5"/>
  <c r="C9" i="5"/>
  <c r="A4" i="5"/>
  <c r="A7" i="5"/>
  <c r="A7" i="7"/>
  <c r="E21" i="10"/>
  <c r="I8" i="4"/>
  <c r="J5" i="4" s="1"/>
  <c r="C13" i="9"/>
  <c r="E13" i="9"/>
  <c r="G13" i="9"/>
  <c r="D13" i="9"/>
  <c r="F13" i="9"/>
  <c r="H13" i="9"/>
  <c r="A5" i="7" l="1"/>
  <c r="A8" i="5"/>
  <c r="J8" i="4"/>
  <c r="E7" i="10"/>
  <c r="J6" i="4"/>
  <c r="G36" i="10"/>
  <c r="G42" i="10" s="1"/>
  <c r="E28" i="10"/>
  <c r="K28" i="10" s="1"/>
  <c r="L28" i="10" s="1"/>
  <c r="K21" i="10"/>
  <c r="L21" i="10" s="1"/>
  <c r="I6" i="9"/>
  <c r="I13" i="9" s="1"/>
  <c r="F36" i="10"/>
  <c r="F42" i="10" s="1"/>
  <c r="J4" i="4"/>
  <c r="J7" i="4"/>
  <c r="H7" i="10"/>
  <c r="H36" i="10" s="1"/>
  <c r="H42" i="10" s="1"/>
  <c r="I36" i="10"/>
  <c r="I42" i="10" s="1"/>
  <c r="B7" i="17"/>
  <c r="B4" i="17"/>
  <c r="K7" i="10" l="1"/>
  <c r="L7" i="10" s="1"/>
  <c r="E36" i="10"/>
  <c r="A5" i="2"/>
  <c r="B10" i="17"/>
  <c r="B9" i="17"/>
  <c r="B8" i="17"/>
  <c r="E42" i="10" l="1"/>
  <c r="K36" i="10"/>
  <c r="K42" i="10" s="1"/>
  <c r="B11" i="3"/>
  <c r="L36" i="10" l="1"/>
  <c r="L42" i="10"/>
  <c r="D21" i="3"/>
  <c r="B21" i="3"/>
  <c r="A21" i="3"/>
  <c r="B19" i="3"/>
  <c r="D16" i="3"/>
  <c r="D15" i="3"/>
  <c r="B15" i="3"/>
  <c r="A15" i="3"/>
  <c r="D33" i="2"/>
  <c r="D32" i="2"/>
  <c r="D31" i="2"/>
  <c r="B31" i="2"/>
  <c r="A31" i="2"/>
  <c r="D24" i="2"/>
  <c r="D23" i="2"/>
  <c r="A23" i="2"/>
  <c r="D18" i="2"/>
  <c r="A18" i="2"/>
  <c r="A11" i="3" s="1"/>
  <c r="C8" i="1"/>
  <c r="C31" i="20" s="1"/>
  <c r="C7" i="1"/>
  <c r="C24" i="20" s="1"/>
  <c r="C5" i="1"/>
  <c r="C4" i="1"/>
  <c r="C4" i="4" l="1"/>
  <c r="C4" i="20"/>
  <c r="C5" i="4"/>
  <c r="C8" i="20"/>
  <c r="C4" i="7"/>
  <c r="C4" i="5"/>
  <c r="B23" i="2"/>
  <c r="C7" i="4"/>
  <c r="C5" i="7"/>
  <c r="C5" i="5"/>
  <c r="B27" i="2"/>
  <c r="C8" i="4"/>
  <c r="C6" i="1"/>
  <c r="C16" i="20" s="1"/>
  <c r="C8" i="7" l="1"/>
  <c r="C8" i="5"/>
  <c r="C7" i="7"/>
  <c r="C7" i="5"/>
  <c r="B18" i="2"/>
  <c r="C6" i="4"/>
  <c r="C6" i="7" l="1"/>
  <c r="C6" i="5"/>
</calcChain>
</file>

<file path=xl/sharedStrings.xml><?xml version="1.0" encoding="utf-8"?>
<sst xmlns="http://schemas.openxmlformats.org/spreadsheetml/2006/main" count="677" uniqueCount="494">
  <si>
    <t>Selected policy objective or selected Interreg-specific objective</t>
  </si>
  <si>
    <t xml:space="preserve">Selected specific objective </t>
  </si>
  <si>
    <t>Priority</t>
  </si>
  <si>
    <t xml:space="preserve">Justification for selection </t>
  </si>
  <si>
    <t xml:space="preserve">Priority </t>
  </si>
  <si>
    <t>Specific objective</t>
  </si>
  <si>
    <t>ID</t>
  </si>
  <si>
    <t>[5]</t>
  </si>
  <si>
    <t xml:space="preserve">Indicator </t>
  </si>
  <si>
    <t>Measurement unit</t>
  </si>
  <si>
    <t>[255]</t>
  </si>
  <si>
    <t>Milestone (2024)</t>
  </si>
  <si>
    <t>[200]</t>
  </si>
  <si>
    <t>Final target (2029)</t>
  </si>
  <si>
    <t>Table 2: Output indicators</t>
  </si>
  <si>
    <t>Table 1</t>
  </si>
  <si>
    <t>Table 3: Result indicators</t>
  </si>
  <si>
    <t>Baseline</t>
  </si>
  <si>
    <t>Reference year</t>
  </si>
  <si>
    <t>Source of data</t>
  </si>
  <si>
    <t>Comments</t>
  </si>
  <si>
    <t>Table 4: Dimension 1 – intervention field</t>
  </si>
  <si>
    <t>Priority no</t>
  </si>
  <si>
    <t>Fund</t>
  </si>
  <si>
    <t xml:space="preserve">Code </t>
  </si>
  <si>
    <t>Amount (EUR)</t>
  </si>
  <si>
    <t>Table 5: Dimension 2 – form of financing</t>
  </si>
  <si>
    <t>Table 6: Dimension 3 – territorial delivery mechanism and territorial focus</t>
  </si>
  <si>
    <t xml:space="preserve">Total </t>
  </si>
  <si>
    <t>ERDF</t>
  </si>
  <si>
    <t>Table 7</t>
  </si>
  <si>
    <t>Table 8</t>
  </si>
  <si>
    <t>(as applicable)</t>
  </si>
  <si>
    <t>EU contribution</t>
  </si>
  <si>
    <t>National contribution</t>
  </si>
  <si>
    <t>(b)=(c)+(d)</t>
  </si>
  <si>
    <t>Indicative breakdown of the national counterpart</t>
  </si>
  <si>
    <t>(e)=(a)+(b)</t>
  </si>
  <si>
    <t>Co-financing rate</t>
  </si>
  <si>
    <t>(f)=(a)/(e)</t>
  </si>
  <si>
    <t>Contributions from the third countries</t>
  </si>
  <si>
    <t>(c)</t>
  </si>
  <si>
    <t>(d)</t>
  </si>
  <si>
    <t>Priority 1</t>
  </si>
  <si>
    <t>Priority 2</t>
  </si>
  <si>
    <t>Total</t>
  </si>
  <si>
    <t>All funds</t>
  </si>
  <si>
    <t>IPA III</t>
  </si>
  <si>
    <t>NDICI</t>
  </si>
  <si>
    <t>OCTP</t>
  </si>
  <si>
    <t>Interreg Funds</t>
  </si>
  <si>
    <t>Description</t>
  </si>
  <si>
    <t xml:space="preserve">2. A greener, low-carbon Europe by promoting clean and fair energy transition, green and blue investment, the circular economy, climate adaptation and risk prevention and management </t>
  </si>
  <si>
    <t>3. A more connected Europe by enhancing mobility and regional ICT connectivity</t>
  </si>
  <si>
    <t>4. A more social Europe implementing the European Pillar of Social Rights</t>
  </si>
  <si>
    <t>ISO1: A better cooperation governance'</t>
  </si>
  <si>
    <t>ISO1: A better cooperation governance</t>
  </si>
  <si>
    <t>Policy objective</t>
  </si>
  <si>
    <t>Outputs</t>
  </si>
  <si>
    <t>Results</t>
  </si>
  <si>
    <t>1. A smarter Europe by promoting innovative and smart economic transformation</t>
  </si>
  <si>
    <t xml:space="preserve">CCR 01 – (SMEs introducing product, process, marketing or organisational  innovation </t>
  </si>
  <si>
    <t>(ii) Reaping the benefits of digitisation for citizens, companies and governments</t>
  </si>
  <si>
    <t>CCO 03 - Enterprises and public institutions supported to develop digital products, services and applications</t>
  </si>
  <si>
    <t>CCR 02 - Additional users of new digital products, services and applications developed by enterprises and public institutions</t>
  </si>
  <si>
    <t>(iii) Enhancing growth and competitiveness of SMEs</t>
  </si>
  <si>
    <t>CCO 04 - SMEs supported to create jobs and growth</t>
  </si>
  <si>
    <t>CCR 03 - Jobs created in SMEs supported</t>
  </si>
  <si>
    <t>(iv) Developing skills for smart specialisation, industrial transition and entrepreneurship</t>
  </si>
  <si>
    <t>CCO 05 - SMEs investing in skills development</t>
  </si>
  <si>
    <t>CCR 04 - SMEs staff benefiting from training for skills development</t>
  </si>
  <si>
    <t>(i) Promoting energy efficiency measures</t>
  </si>
  <si>
    <t xml:space="preserve">CCO 06 – Investments in measures to improve energy efficiency </t>
  </si>
  <si>
    <t>CCR 05 – Beneficiaries with improved energy classification</t>
  </si>
  <si>
    <t>(ii) Promoting renewable energy</t>
  </si>
  <si>
    <t>CCO 07 - Additional renewable energy production capacity</t>
  </si>
  <si>
    <t>CCR 06 – Volume of additional renewable energy produced</t>
  </si>
  <si>
    <t>(iii) Developing smart energy systems, grids and storage at local level</t>
  </si>
  <si>
    <t>CCO 08 - Digital management systems developed for smart grids</t>
  </si>
  <si>
    <t>CCR 07 - Additional users connected to smart grids</t>
  </si>
  <si>
    <t>(iv) Promoting climate change adaptation, risk prevention and disaster resilience</t>
  </si>
  <si>
    <t>CCO 09 - New or upgraded disaster monitoring, warning and response systems</t>
  </si>
  <si>
    <t>CCR 08 - Additional population benefiting from protection measures against floods, forest fires, and other climate related natural disasters</t>
  </si>
  <si>
    <t>(v) Promoting sustainable water management</t>
  </si>
  <si>
    <t>CCO 10 - New or upgraded capacity for waste water treatment</t>
  </si>
  <si>
    <t>CCR 09 - Additional population connected to at least secondary waste water treatment</t>
  </si>
  <si>
    <t>(vi) Promoting the transition to a circular economy</t>
  </si>
  <si>
    <t xml:space="preserve">CCO 11 – New or upgraded capacity for waste recycling </t>
  </si>
  <si>
    <t>CCR 10 - Additional waste recycled</t>
  </si>
  <si>
    <t>(vii) Enhancing biodiversity, green infrastructure in the urban environment, and reducing pollution</t>
  </si>
  <si>
    <t>CCO 12 - Surface area of green infrastructure in urban areas</t>
  </si>
  <si>
    <t>CCR 11 - Population benefiting from measures for air quality</t>
  </si>
  <si>
    <t>(i) Enhancing digital connectivity</t>
  </si>
  <si>
    <t>CCO 13 - Additional households and enterprises with coverage by very high capacity broadband networks</t>
  </si>
  <si>
    <t>CCR 12 - Additional households and enterprises with broadband subscriptions to a very high capacity networks</t>
  </si>
  <si>
    <t>(ii) Developing a sustainable, climate resilient, intelligent, secure and intermodal TEN-T</t>
  </si>
  <si>
    <t xml:space="preserve">CCO 14 – Road TEN-T: New and upgraded roads </t>
  </si>
  <si>
    <t>CCR 13 - Time savings due to improved road infrastructure</t>
  </si>
  <si>
    <t>(iii) Developing sustainable, climate resilient, intelligent and intermodal national, regional and local mobility, including improved access to TEN-T and cross-border mobility</t>
  </si>
  <si>
    <t>CCO 15 – Rail TEN-T: New and upgraded railways</t>
  </si>
  <si>
    <t xml:space="preserve">CCR 14 - Annual number of passengers served by improved rail transport </t>
  </si>
  <si>
    <t>(iv) Promoting sustainable multimodal urban mobility</t>
  </si>
  <si>
    <t>CCO 16 - Extension and modernisation of tram and metro lines</t>
  </si>
  <si>
    <t>CCR 15 - Annual users served by new and modernised tram and metro lines</t>
  </si>
  <si>
    <t>(i) Enhancing the effectiveness of labour markets and access to quality employment through developing social innovation and infrastructure</t>
  </si>
  <si>
    <t>CCO 17 - Annual unemployed persons served by enhanced facilities for employment services</t>
  </si>
  <si>
    <t>CCR 16 - Job seekers using annually enhanced facilities for employment services</t>
  </si>
  <si>
    <t>(ii) Improving access to inclusive and quality services in education, training and lifelong learning through developing infrastructure</t>
  </si>
  <si>
    <t>CCO 18 - New or upgraded capacity for childcare and education infrastructure</t>
  </si>
  <si>
    <t>CCR 17 - Annual users served by new or upgraded childcare and education infrastructure</t>
  </si>
  <si>
    <t>(iii) Increasing the socio-economic integration of marginalised communities, migrants and disadvantaged groups, through integrated measures including housing and social services;</t>
  </si>
  <si>
    <t>CCO 19 - Additional capacity of reception infrastructures created or upgraded</t>
  </si>
  <si>
    <t>CCR 18 - Annual users served by new and improved reception and housing facilities</t>
  </si>
  <si>
    <r>
      <t xml:space="preserve">(iv) Ensuring equal access to health care through developing infrastructure, including primary </t>
    </r>
    <r>
      <rPr>
        <sz val="11"/>
        <color rgb="FF000000"/>
        <rFont val="Times New Roman"/>
        <family val="1"/>
        <charset val="161"/>
      </rPr>
      <t>care</t>
    </r>
  </si>
  <si>
    <t xml:space="preserve">CCO 20 - New or upgraded capacity for health care infrastructure </t>
  </si>
  <si>
    <t>CCR 19 - Population with access to improved health care services</t>
  </si>
  <si>
    <t>5. A Europe closer to citizens by fostering the sustainable and integrated development of urban, rural and coastal areas and local initiatives</t>
  </si>
  <si>
    <t>(i) Fostering the integrated social, economic and environmental development, cultural heritage and security in urban areas</t>
  </si>
  <si>
    <t>CCO 21 - Population covered by strategies for integrated urban development</t>
  </si>
  <si>
    <t>CCO 01 - Enterprises supported to innovate
CCO 02 - Researchers working in supported research facilities</t>
  </si>
  <si>
    <t>RCO 06 - Researchers working in supported research facilities</t>
  </si>
  <si>
    <t>RCO 07 - Research institutions participating in joint research projects</t>
  </si>
  <si>
    <t>RCO 08 - Nominal value of research and innovation equipment</t>
  </si>
  <si>
    <t>RCO 10 - Enterprises cooperating with research institutions</t>
  </si>
  <si>
    <t>RCO 14 - Public institutions supported to develop digital services and applications</t>
  </si>
  <si>
    <t>RCR 18 - SMEs using incubator services one year after the incubator creation</t>
  </si>
  <si>
    <t>RCR 19 - Enterprises with higher turnover</t>
  </si>
  <si>
    <t>RCR 97 – Apprenticeships supported in SMEs</t>
  </si>
  <si>
    <t>RCO 22 - Additional production capacity for renewable energy  (of which: electricity, thermal)</t>
  </si>
  <si>
    <t>RCR 31 - Total renewable energy produced (of which: electricity, thermal)</t>
  </si>
  <si>
    <t>RCR 33 - Users connected to smart grids</t>
  </si>
  <si>
    <t>RCR 34 - Roll-out of projects for smart grids</t>
  </si>
  <si>
    <t>RCR 35 - Population benefiting from flood protection measures</t>
  </si>
  <si>
    <t>RCO 32 - New or upgraded capacity for waste water treatment</t>
  </si>
  <si>
    <t>RCO 42 - Additional enterprises with broadband access of very high capacity</t>
  </si>
  <si>
    <t>RCR 54 - Enterprises with broadband subscriptions to a very high capacity network</t>
  </si>
  <si>
    <t>RCR 56 - Time savings due to improved road infrastructure</t>
  </si>
  <si>
    <t>RCR 59 - Freight transport on rail</t>
  </si>
  <si>
    <t>RCR 64 - Annual users of dedicated cycling infrastructure</t>
  </si>
  <si>
    <t>Horizontal - Implementation</t>
  </si>
  <si>
    <t>RCO 95 - Staff financed by ERDF and Cohesion Fund</t>
  </si>
  <si>
    <t>ISO2: A safer and more secure Europe</t>
  </si>
  <si>
    <t>RCR 02 - Private investments matching public support (of which: grants, financial instruments)</t>
  </si>
  <si>
    <t>RCR 03 – SMEs introducing product or process innovation</t>
  </si>
  <si>
    <t>RCR 04 - SMEs introducing marketing or organisational innovation</t>
  </si>
  <si>
    <t>RCR 05 - SMEs innovating in-house</t>
  </si>
  <si>
    <t>RCR 06 - Patent applications submitted to European Patent Office</t>
  </si>
  <si>
    <t>RCR 07 - Trademark and design applications</t>
  </si>
  <si>
    <t>RCR 13 - Enterprises reaching high digital intensity</t>
  </si>
  <si>
    <t>RCR 25 - Value added per employee in supported SMEs</t>
  </si>
  <si>
    <t>RCR 29 - Estimated greenhouse gas emissions</t>
  </si>
  <si>
    <t>RCO 02 - Enterprises supported by grants</t>
  </si>
  <si>
    <t>RCO 03 - Enterprises supported by financial instruments</t>
  </si>
  <si>
    <t>RCO 04 - Enterprises with non-financial support</t>
  </si>
  <si>
    <t>RCO 96 – Interregional investments in EU projects</t>
  </si>
  <si>
    <t>RCO 15 - Capacity of incubation created</t>
  </si>
  <si>
    <t>RCR 91 - Average time for launch of calls, selection of projects and signature of contracts</t>
  </si>
  <si>
    <r>
      <t>RCR 92 - Average time for tendering (from launch of procurement until signature of contract)</t>
    </r>
    <r>
      <rPr>
        <vertAlign val="superscript"/>
        <sz val="10"/>
        <color rgb="FF000000"/>
        <rFont val="Times New Roman"/>
        <family val="1"/>
        <charset val="161"/>
      </rPr>
      <t xml:space="preserve"> </t>
    </r>
  </si>
  <si>
    <t xml:space="preserve">RCR 93 - Average time for project implementation (from signature of contract to last payment) </t>
  </si>
  <si>
    <t>RCR 94 - Single bidding for ERDF and Cohesion Fund interventions</t>
  </si>
  <si>
    <t>1. Building institutional capacity of public authorities</t>
  </si>
  <si>
    <t>2. Legal and administrative cooperation</t>
  </si>
  <si>
    <t>3. People-to-people actions for increased trust</t>
  </si>
  <si>
    <t xml:space="preserve">4. Building institutional capacity to manage macro-regional strategies and seabasin strategies, as well as other territorial strategies </t>
  </si>
  <si>
    <t>5. Support to democracy and civil society</t>
  </si>
  <si>
    <t>6. Other actions to support better cooperation governance</t>
  </si>
  <si>
    <t>1. Border management infrastructure</t>
  </si>
  <si>
    <t>2. Mobility and migration management</t>
  </si>
  <si>
    <t>3. Protection and integration of migrants (including refugees)</t>
  </si>
  <si>
    <t>4. Other actions to contribute to a safer and more secure Europe</t>
  </si>
  <si>
    <t>RCO01 - Enterprises supported (of which: micro, small, medium, large)</t>
  </si>
  <si>
    <t>RCR 01 - Jobs created in supported entities</t>
  </si>
  <si>
    <t>RCR 102 – Research jobs created in supported entities</t>
  </si>
  <si>
    <t>(i) Developing and enhancing research and innovation capacities and the uptake of advanced technologies</t>
  </si>
  <si>
    <t>RCO 05 - New enterprises supported</t>
  </si>
  <si>
    <t>RCO 13 - Value of digital services, products and processes developed for enterprises</t>
  </si>
  <si>
    <t>RCR 11 - Users of new and upgraded public digital services, products and processes</t>
  </si>
  <si>
    <t>RCR 12 - Users of new and upgraded digital services, products and processes developed by enterprises</t>
  </si>
  <si>
    <t>(iii) Enhancing sustainable growth and competitiveness of SMEs and job creation in SMEs, including by productive investments</t>
  </si>
  <si>
    <t>RCO 103 - High growth enterprises supported</t>
  </si>
  <si>
    <t>RCR 17 -New enterprises surviving in the market</t>
  </si>
  <si>
    <t>RCO 16 - Participations of institutional stakeholders in entrepreneurial discovery process</t>
  </si>
  <si>
    <t>RCO 101 – SMEs investing in skills for smart specialisation, for industrial transition and entrepreneurship</t>
  </si>
  <si>
    <t>RCR 98 – SMEs staff completing training for skills for smart specialisation, for industrial transition and entrepreneurship (by type of skill: technical, management, entrepreneurship, green, other)</t>
  </si>
  <si>
    <t>(v) Enhancing digital connectivity</t>
  </si>
  <si>
    <t>RCO 41 - Additional dwellings with broadband access of very high capacity</t>
  </si>
  <si>
    <t>RCR 53 - Dwellings with broadband subscriptions to a very high capacity network</t>
  </si>
  <si>
    <t>RCO 18 - Dwellings with improved energy performance</t>
  </si>
  <si>
    <t>RCO 19 - Public buildings with improved energy performance</t>
  </si>
  <si>
    <t>RCO 20 - District heating and cooling network lines newly constructed or improved</t>
  </si>
  <si>
    <t>RCO 104 – Number of high efficiency co-generation units</t>
  </si>
  <si>
    <t>RCO123 - Dwellings benefitting from natural gas-fired boilers and heating systems replacing solid fossil fuels based installations</t>
  </si>
  <si>
    <t>RCR 26 - Annual primary energy consumption (of which: dwellings, public buildings, enterprises, other)</t>
  </si>
  <si>
    <t>RCR 105 - Estimated greenhouse emissions by boilers and heating systems converted from solid fossil fuels to gas</t>
  </si>
  <si>
    <t>(ii) Promoting renewable energy in accordance with Renewable Energy Directive (EU) 2018/2001[1], including the sustainability criteria set out therein</t>
  </si>
  <si>
    <t>RCO 97 – Renewable energy communities supported</t>
  </si>
  <si>
    <t>RCR 32 – – Additional operational capacity installed for renewable energy*</t>
  </si>
  <si>
    <t>(iii) Developing smart energy systems, grids and storage outside TEN-E</t>
  </si>
  <si>
    <t>RCO 105 – Solutions for electricity storage</t>
  </si>
  <si>
    <t>RCO 23 - Digital management systems for smart energy systems</t>
  </si>
  <si>
    <t>RCO124: Gas transmission and distribution network lines newly constructed or improved</t>
  </si>
  <si>
    <t>(iv) Promoting climate change adaptation and disaster risk prevention, resilience taking into account eco-system based approaches</t>
  </si>
  <si>
    <r>
      <t>RCO 24 – Investments in new or upgraded disaster monitoring, preparedness, warning and response systems against natural disasters</t>
    </r>
    <r>
      <rPr>
        <vertAlign val="superscript"/>
        <sz val="10"/>
        <color theme="1"/>
        <rFont val="Times New Roman"/>
        <family val="1"/>
        <charset val="161"/>
      </rPr>
      <t>*</t>
    </r>
  </si>
  <si>
    <t>RCO 122 – Investments in new or upgraded disaster monitoring, preparedness, warning and response systems against non-climate related natural risks and risks related to human activities</t>
  </si>
  <si>
    <t>RCO 25 - Coastal strip, river bank and lakeshore flood protection newly built or consolidated</t>
  </si>
  <si>
    <r>
      <t>RCO 106 – Landslide protection newly built or consolidated RCO 26 - Green infrastructure built or upgraded for adaptation to climate change</t>
    </r>
    <r>
      <rPr>
        <vertAlign val="superscript"/>
        <sz val="10"/>
        <color theme="1"/>
        <rFont val="Times New Roman"/>
        <family val="1"/>
        <charset val="161"/>
      </rPr>
      <t>*</t>
    </r>
  </si>
  <si>
    <r>
      <t>RCO 27 – National and sub-national strategies addressing climate change adaptation</t>
    </r>
    <r>
      <rPr>
        <vertAlign val="superscript"/>
        <sz val="10"/>
        <color theme="1"/>
        <rFont val="Times New Roman"/>
        <family val="1"/>
        <charset val="161"/>
      </rPr>
      <t>*</t>
    </r>
  </si>
  <si>
    <t>RCO 28 - Area covered by protection measures against wildfires</t>
  </si>
  <si>
    <t>RCO 121 - Area covered by protection measures against climate related natural disasters (other than floods and wildfire)</t>
  </si>
  <si>
    <t>RCR 36 - Population benefiting from wildfire protection measures</t>
  </si>
  <si>
    <t>RCR 37 - Population benefiting from protection measures against climate related natural disasters (other than floods and wildfire)</t>
  </si>
  <si>
    <r>
      <t>RCR 96 – Population benefiting from protection measures against non-climate related natural risks and risks related to human activities</t>
    </r>
    <r>
      <rPr>
        <vertAlign val="superscript"/>
        <sz val="10"/>
        <color theme="1"/>
        <rFont val="Times New Roman"/>
        <family val="1"/>
        <charset val="161"/>
      </rPr>
      <t>*</t>
    </r>
  </si>
  <si>
    <t>RCO 30 - Length of new or upgraded pipes for the distribution systems of public water supply</t>
  </si>
  <si>
    <t>RCO 31 - Length of new or upgraded pipes for the public network for collection of waste water</t>
  </si>
  <si>
    <t>RCR 41 - Population connected to improved public water supply</t>
  </si>
  <si>
    <t>RCR 42 - Population connected to at least secondary public waste water treatment</t>
  </si>
  <si>
    <t>RCR 43 - Water losses in distribution systems for public water supply</t>
  </si>
  <si>
    <t xml:space="preserve">(vi) Promoting the transition to a circular and resource
efficient economy
</t>
  </si>
  <si>
    <t>RCO 34 - Additional capacity for waste recycling</t>
  </si>
  <si>
    <t>RCO 107 – Investments in facilities for separate waste collection</t>
  </si>
  <si>
    <t>RCO 119 - Waste prepared for re-use</t>
  </si>
  <si>
    <t>RCR 103 – Waste collected separately RCR 47 - Waste recycled</t>
  </si>
  <si>
    <t>RCR 48 - Waste used as raw materials</t>
  </si>
  <si>
    <t>RCO 36 - Green infrastructure supported for other purposes than adaptation to climate change</t>
  </si>
  <si>
    <t>RCO 37 - Surface of Natura 2000 sites covered by protection and restoration measures</t>
  </si>
  <si>
    <t xml:space="preserve">RCO 38 - Surface area of rehabilitated land supported </t>
  </si>
  <si>
    <t>RCO 39 – Area covered by systems for monitoring air pollution installed</t>
  </si>
  <si>
    <r>
      <t>RCR 50 - Population benefiting from measures for air quality</t>
    </r>
    <r>
      <rPr>
        <vertAlign val="superscript"/>
        <sz val="10"/>
        <color theme="1"/>
        <rFont val="Times New Roman"/>
        <family val="1"/>
        <charset val="161"/>
      </rPr>
      <t>*</t>
    </r>
  </si>
  <si>
    <r>
      <t>RCR 95 -Population having access to new or improved green infrastructure</t>
    </r>
    <r>
      <rPr>
        <vertAlign val="superscript"/>
        <sz val="10"/>
        <color theme="1"/>
        <rFont val="Times New Roman"/>
        <family val="1"/>
        <charset val="161"/>
      </rPr>
      <t>*</t>
    </r>
  </si>
  <si>
    <t>RCR 52 - Rehabilitated land used for green areas, social housing, economic or other uses</t>
  </si>
  <si>
    <t>RCO 55 - Length of new tram and metro lines</t>
  </si>
  <si>
    <t>RCO 56 - Length of reconstructed or modernised tram and metro lines</t>
  </si>
  <si>
    <t>RCO 57 – Capacity of environmentally friendly rolling stock for collective public transport</t>
  </si>
  <si>
    <r>
      <t>RCO 58 - Dedicated cycling infrastructure supported RCO 59 - Alternative fuels infrastructure (refuelling/recharging points)</t>
    </r>
    <r>
      <rPr>
        <vertAlign val="superscript"/>
        <sz val="10"/>
        <color theme="1"/>
        <rFont val="Times New Roman"/>
        <family val="1"/>
        <charset val="161"/>
      </rPr>
      <t>*</t>
    </r>
  </si>
  <si>
    <t>RCO 60 - Cities and towns with new or modernised digitised urban transport systems</t>
  </si>
  <si>
    <t>RCR 62 - Annual users of new or modernised public transport</t>
  </si>
  <si>
    <t>RCR 63 - Annual users of new or modernised tram and metro lines</t>
  </si>
  <si>
    <t>3. A more connected Europe by enhancing mobility connectivity</t>
  </si>
  <si>
    <t xml:space="preserve">2. A greener, low-carbon transitioning towards a net zero carbon economy and resilient Europe by promoting clean and fair energy transition, green and blue investment, the circular economy, climate
change mitigation and adaptation risk prevention and management, and sustainable urban mobility 
</t>
  </si>
  <si>
    <t xml:space="preserve">1. A more competitive and smarter Europe by promoting innovative
and smart economic transformation and regional ICT connectivity </t>
  </si>
  <si>
    <t>RCO 108 – Length of roads with new or modernised traffic management systems – TEN-T</t>
  </si>
  <si>
    <t>RCO 47 - Length of new or upgraded rail - TEN-T</t>
  </si>
  <si>
    <t>RCO 49 - Length of rail reconstructed or modernised - TEN-T</t>
  </si>
  <si>
    <t>RCO 51 - Length of new, upgraded or modernised inland waterways - TEN-T</t>
  </si>
  <si>
    <t>RCO 109 - Length of European Rail Traffic Management System equipped railways in operation – TEN-T</t>
  </si>
  <si>
    <t>RCO 110 – Length of roads with new or modernised traffic management systems – non-TEN-T</t>
  </si>
  <si>
    <t>RCO 48 - Length of new or upgraded rail - non-TEN-T RCO 50 - Length of rail reconstructed or modernised – non- TEN-T</t>
  </si>
  <si>
    <t>RCO 111 - Length of European Rail Traffic Management System equipped railways in operation – non-TEN-T</t>
  </si>
  <si>
    <t>RCR 55 – Annual users of newly built, reconstructed, upgraded or modernised roads</t>
  </si>
  <si>
    <t>RCR 101- Time savings due to improved rail infrastructure</t>
  </si>
  <si>
    <t>RCR 58 - Annual users of newly built, upgraded, reconstructed or modernised railways</t>
  </si>
  <si>
    <t>RCR 60 - Freight transport on inland waterways</t>
  </si>
  <si>
    <t>RCO 52 - Length of new, upgraded or modernised inland waterways –non-TEN-T</t>
  </si>
  <si>
    <t xml:space="preserve">RCO 53 – New or modernised railway stations and stops* </t>
  </si>
  <si>
    <t>RCO 54 – New or modernised intermodal connections*</t>
  </si>
  <si>
    <t>4. A more social and inclusive Europe implementing the
European Pillar of Social
Rights</t>
  </si>
  <si>
    <t>(i) Enhancing the effectiveness and inclusiveness of labour markets and access to quality employment through developing social infrastructure and promoting social economy</t>
  </si>
  <si>
    <t>(ii) Improving equal access to inclusive and quality services in education, training and lifelong learning through developing accessible infrastructure, including by fostering resilience for distance and on-line education and training</t>
  </si>
  <si>
    <t>RCO 61 – Surface of new or modernised facilities for employment services</t>
  </si>
  <si>
    <t>RCR 65 Annual users of new or modernised facilities for employment services</t>
  </si>
  <si>
    <t>RCO 66 - Classroom capacity of new or modernised childcare facilities</t>
  </si>
  <si>
    <t>RCO 67 - Classroom capacity of new or modernised education facilities</t>
  </si>
  <si>
    <t>RCR 70 - Annual users of new or modernised childcare</t>
  </si>
  <si>
    <t>RCR 71 - Annual users of new or modernised education facilities</t>
  </si>
  <si>
    <t>(iii) Promoting the socioeconomic inclusion of marginalised communities, low income households and disadvantaged groups including people with special needs, through integrated actions including housing and social services</t>
  </si>
  <si>
    <t>RCO 65 - Capacity of new or modernised social housing *</t>
  </si>
  <si>
    <t>RCO113 - Population covered by projects in the framework of integrated actions for socioeconomic inclusion of marginalised communities, low income households and disadvantaged groups*</t>
  </si>
  <si>
    <t>RCR 67 - Annual users of new or modernised social housing</t>
  </si>
  <si>
    <t>RCO 63- Capacity of new or modernised temporary reception facilities</t>
  </si>
  <si>
    <t>RCR 66– Annual users of new or modernised temporary reception facilities</t>
  </si>
  <si>
    <t>RCO 69 - Capacity of new or modernised health care facilities</t>
  </si>
  <si>
    <t>RCO 70 - Capacity of new or modernised social care facilities (other than housing)</t>
  </si>
  <si>
    <t>RCR 72 - Annual users of new or modernised e- health care services</t>
  </si>
  <si>
    <t>RCR 73 - Annual users of new or modernised health care facilities</t>
  </si>
  <si>
    <t>RCR 74 - Annual users of new or modernised social care facilities</t>
  </si>
  <si>
    <t>RCO 77 - Number of cultural and tourism sites supported*</t>
  </si>
  <si>
    <t>RCR 77 - Visitors of cultural and tourism sites supported*</t>
  </si>
  <si>
    <t>(i) Fostering the integrated and inclusive social, economic and environmental development, culture, natural heritage, sustainable tourism, and security in urban areas</t>
  </si>
  <si>
    <t>(ii) Fostering the integrated and inclusive social, economic and environmental local development, culture, natural heritage, sustainable tourism and security, in areas other than urban areas</t>
  </si>
  <si>
    <r>
      <t>RCO 74 - Population covered by projects in the framework of strategies for integrated territorial development</t>
    </r>
    <r>
      <rPr>
        <vertAlign val="superscript"/>
        <sz val="10"/>
        <color theme="1"/>
        <rFont val="Times New Roman"/>
        <family val="1"/>
        <charset val="161"/>
      </rPr>
      <t>*</t>
    </r>
  </si>
  <si>
    <r>
      <t>RCO 75 Strategies for integrated territorial development supported</t>
    </r>
    <r>
      <rPr>
        <vertAlign val="superscript"/>
        <sz val="10"/>
        <color theme="1"/>
        <rFont val="Times New Roman"/>
        <family val="1"/>
        <charset val="161"/>
      </rPr>
      <t>*</t>
    </r>
  </si>
  <si>
    <t>RCO 76 Integrated projects for territorial development</t>
  </si>
  <si>
    <r>
      <t>RCO 80 – Community-led local development strategies supported</t>
    </r>
    <r>
      <rPr>
        <vertAlign val="superscript"/>
        <sz val="10"/>
        <color theme="1"/>
        <rFont val="Times New Roman"/>
        <family val="1"/>
        <charset val="161"/>
      </rPr>
      <t>*</t>
    </r>
  </si>
  <si>
    <t>RCO 112 - Stakeholders involved in the preparation and implementation of strategies for integrated territorial development</t>
  </si>
  <si>
    <t>RCO 114 Open space created or rehabilitated in urban areas</t>
  </si>
  <si>
    <t>RCO 81 - Participations in joint actions across borders</t>
  </si>
  <si>
    <t>RCO 116 - Jointly developed solutions</t>
  </si>
  <si>
    <t>RCO 85 - Participations in joint training schemes</t>
  </si>
  <si>
    <t>RCO 117 - Solutions for legal or administrative obstacles across border identified</t>
  </si>
  <si>
    <t>RCO 118 - Organisations cooperating for the multi-level governance of macroregional strategies</t>
  </si>
  <si>
    <t>RCO 90 - Projects for innovation networks across borders</t>
  </si>
  <si>
    <t>RCO 120 Projects supporting cooperation across borders to develop urban-rural linkages</t>
  </si>
  <si>
    <t>RCR 79 - Joint strategies and action plans taken up by organisations</t>
  </si>
  <si>
    <t>RCR 104 - Solutions taken up or up-scaled by organisations</t>
  </si>
  <si>
    <t>RCR 81 - Completions of joint training schemes</t>
  </si>
  <si>
    <r>
      <t xml:space="preserve">RCR 82 </t>
    </r>
    <r>
      <rPr>
        <i/>
        <sz val="12"/>
        <color theme="1"/>
        <rFont val="Times New Roman"/>
        <family val="1"/>
        <charset val="161"/>
      </rPr>
      <t xml:space="preserve">- </t>
    </r>
    <r>
      <rPr>
        <sz val="12"/>
        <color theme="1"/>
        <rFont val="Times New Roman"/>
        <family val="1"/>
        <charset val="161"/>
      </rPr>
      <t>Legal or administrative obstacles across borders alleviated or resolved</t>
    </r>
  </si>
  <si>
    <t>RCR 83 - Persons covered by joint administrative or legal agreements signed</t>
  </si>
  <si>
    <t>RCR 84 - Organisations cooperating across borders after project completion</t>
  </si>
  <si>
    <t>RCR 85 - Participations in joint actions across borders after project completion</t>
  </si>
  <si>
    <t>RCR 08 - Publications from supported projects</t>
  </si>
  <si>
    <t>RCR 47 - Waste recycled</t>
  </si>
  <si>
    <r>
      <t>RCO 43 - Length of new or upgraded roads - TEN-T</t>
    </r>
    <r>
      <rPr>
        <vertAlign val="superscript"/>
        <sz val="10"/>
        <color theme="1"/>
        <rFont val="Times New Roman"/>
        <family val="1"/>
        <charset val="161"/>
      </rPr>
      <t>33</t>
    </r>
    <r>
      <rPr>
        <sz val="10"/>
        <color theme="1"/>
        <rFont val="Times New Roman"/>
        <family val="1"/>
        <charset val="161"/>
      </rPr>
      <t xml:space="preserve"> </t>
    </r>
  </si>
  <si>
    <t>RCO 45 - Length of roads reconstructed or modernised - TEN-T</t>
  </si>
  <si>
    <t>(iv) Promoting the socio- economic integration of third country nationals, including migrants through integrated actions, including housing and social services</t>
  </si>
  <si>
    <t xml:space="preserve">(v) Ensuring equal access to health care and fostering resilience of health systems, including primary care, and promoting the transition from institutional to family- and community-based care </t>
  </si>
  <si>
    <t>1. Building institutional capacity of public authorities
2. Legal and administrative cooperation
3. People-to-people actions for increased trust
4. Building institutional capacity to manage macro-regional strategies and sea-basin strategies, as well as other territorial strategies
5. Support for democracy and civil society
6. Other actions to support better cooperation governance</t>
  </si>
  <si>
    <t>ISO 1 “Better cooperation governance”</t>
  </si>
  <si>
    <t>ISO 2</t>
  </si>
  <si>
    <t>1. Border management infrastructure
2. Mobility and migration management
3. Protection and integration of migrants (including refugees)
4. Other actions to contribute to a safer and more secure Europe</t>
  </si>
  <si>
    <t xml:space="preserve"> RCO 82 - Participations in joint actions promoting gender equality, equal opportunities and social inclusion</t>
  </si>
  <si>
    <t>RCO 115 - Public events across borders jointly organised</t>
  </si>
  <si>
    <t xml:space="preserve">RCO 86 - Joint administrative or legal agreements signed </t>
  </si>
  <si>
    <t>RCO 87 - Organisations cooperating across borders</t>
  </si>
  <si>
    <t>Policy Objective (PO)</t>
  </si>
  <si>
    <t>Specific Objective (SO)</t>
  </si>
  <si>
    <t>(vi) Enhancing the role of culture and sustainable tourism in economic development, social inclusion and social innovation</t>
  </si>
  <si>
    <t>PRIORITY 4: Improving governance for cooperation</t>
  </si>
  <si>
    <t xml:space="preserve">PRIORITY 3: Support and upgrade of Health and Social Services </t>
  </si>
  <si>
    <t xml:space="preserve">PRIORITY 2: Strategic focus on prespas area </t>
  </si>
  <si>
    <t xml:space="preserve">PRIORITY 1: Transition to a low carbon economy </t>
  </si>
  <si>
    <t>other actions to support better cooperation governance</t>
  </si>
  <si>
    <t xml:space="preserve">RCO 83 - Strategies and action plans jointly developed </t>
  </si>
  <si>
    <t>RCO 84 - Pilot actions developed jointly and implemented in projects</t>
  </si>
  <si>
    <t xml:space="preserve">RCO 44 - Length of new or upgraded roads –non-TEN-T </t>
  </si>
  <si>
    <t>RCO46 - Length of roads reconstructed or modernised - non- TEN-T</t>
  </si>
  <si>
    <t>Target Groups / Beneficiaries</t>
  </si>
  <si>
    <t>Suggested Actions</t>
  </si>
  <si>
    <t>Result indicators</t>
  </si>
  <si>
    <t>Output indicators</t>
  </si>
  <si>
    <t>• State, regional and local administration units, associations of these units and institutions subordinate to them,
• Other public law entities (e.g. chambers, government administration bodies),
• Schools and educational institutions,
• Units of higher education and research institutions,
• Non-governmental organizations,
• Other entities conducting cultural or educational activity.</t>
  </si>
  <si>
    <t>tonnes/yeat</t>
  </si>
  <si>
    <t>RCO 38 - Surface area of rehalibitated land supported</t>
  </si>
  <si>
    <t>Hectares</t>
  </si>
  <si>
    <t>km</t>
  </si>
  <si>
    <t>person/year</t>
  </si>
  <si>
    <t>Cultural and tourism sites</t>
  </si>
  <si>
    <t>participations</t>
  </si>
  <si>
    <t>events</t>
  </si>
  <si>
    <t>orgranisations</t>
  </si>
  <si>
    <t>(vi) Promoting the transition to a circular and resource
efficient economy</t>
  </si>
  <si>
    <t>tonnes/year</t>
  </si>
  <si>
    <t>supported projects</t>
  </si>
  <si>
    <t>vii) Enhancing protection and preservation of nature,
biodiversity and green infrastructure, including in urban areas, and reducing all forms of pollution</t>
  </si>
  <si>
    <t>persons</t>
  </si>
  <si>
    <t>users/year</t>
  </si>
  <si>
    <t>visitors/year</t>
  </si>
  <si>
    <t>organisations</t>
  </si>
  <si>
    <t>MA monitoring system / Survey</t>
  </si>
  <si>
    <t>IPA III CBC (1)</t>
  </si>
  <si>
    <t>NDICI-CBC(1)</t>
  </si>
  <si>
    <t>IPA III(2)</t>
  </si>
  <si>
    <t>NDICI(2)</t>
  </si>
  <si>
    <t>OCTP(3)</t>
  </si>
  <si>
    <t>ERDF (territorial cooperation goal)</t>
  </si>
  <si>
    <t>(1) Interreg A, external cross-border cooperation.</t>
  </si>
  <si>
    <t>(2) Interreg B and C.</t>
  </si>
  <si>
    <t>(3) Interreg B, C and D.</t>
  </si>
  <si>
    <t>(4) ERDF, IPA III, NDICI or OCTP, where as single amount under Interreg B and C.</t>
  </si>
  <si>
    <t>Basis for calculation EU support (total eligible cost or public contribution)</t>
  </si>
  <si>
    <t>Policy objective No</t>
  </si>
  <si>
    <t>(a)=(a1)+(a2)</t>
  </si>
  <si>
    <t>Indicative breakdown of the EU contribution</t>
  </si>
  <si>
    <t>(for information)</t>
  </si>
  <si>
    <t>without TA pursuant to Article 27(1) (a1)</t>
  </si>
  <si>
    <t>for TA pursuant to Article 27(1)</t>
  </si>
  <si>
    <t>(a2)</t>
  </si>
  <si>
    <t>National public</t>
  </si>
  <si>
    <t>National private</t>
  </si>
  <si>
    <t>IPA III CBC </t>
  </si>
  <si>
    <t>NDICI- CBC</t>
  </si>
  <si>
    <t>IPA III </t>
  </si>
  <si>
    <t>Interreg funds</t>
  </si>
  <si>
    <t>IPA III CBC</t>
  </si>
  <si>
    <t>NDICI-CBC</t>
  </si>
  <si>
    <t>RCO 119 -  prepared for re-use</t>
  </si>
  <si>
    <t xml:space="preserve">(v) Promoting access to water and sustainable water management
</t>
  </si>
  <si>
    <t xml:space="preserve">(vi) Promoting the transition to a circular and resource efficient economy
</t>
  </si>
  <si>
    <t xml:space="preserve">vii) Enhancing protection and preservation of nature, biodiversity and green infrastructure, including in urban areas, and reducing all forms of pollution
</t>
  </si>
  <si>
    <t xml:space="preserve">(viii) Promoting sustainable multimodal urban mobility, as part of transition to a net zero carbon economy
</t>
  </si>
  <si>
    <t xml:space="preserve">(i) Developing a sustainable, climate resilient, intelligent, secure, sustainable and intermodal TEN-T
</t>
  </si>
  <si>
    <t xml:space="preserve">(ii) Developing and enhancing sustainable, climate resilient, intelligent and intermodal national, regional and local mobility, including improved access to TEN-T and cross-border mobility
</t>
  </si>
  <si>
    <t>PRIORITIES</t>
  </si>
  <si>
    <t>PO2</t>
  </si>
  <si>
    <t>PO3</t>
  </si>
  <si>
    <t>PO4</t>
  </si>
  <si>
    <t>ISO1</t>
  </si>
  <si>
    <t>%</t>
  </si>
  <si>
    <t xml:space="preserve">
01</t>
  </si>
  <si>
    <t xml:space="preserve">
04</t>
  </si>
  <si>
    <t>045, 046, 179, 180</t>
  </si>
  <si>
    <t>P.Os</t>
  </si>
  <si>
    <t>058, 059, 064, 071, 073, 079, 179, 180</t>
  </si>
  <si>
    <t>090, 091, 093, 170, 173, 179, 180, 181</t>
  </si>
  <si>
    <t>165, 166, 167, 169, 171, 179, 180</t>
  </si>
  <si>
    <t>128, 129, 131, 134, 160, 179, 180</t>
  </si>
  <si>
    <t>170, 171, 173, 182</t>
  </si>
  <si>
    <t>Priority 3</t>
  </si>
  <si>
    <t>Priority 4</t>
  </si>
  <si>
    <t>TOTAL</t>
  </si>
  <si>
    <t>enterprises</t>
  </si>
  <si>
    <t>annual FTEs</t>
  </si>
  <si>
    <t>euro</t>
  </si>
  <si>
    <t>Regional Authorities
Ministries of Finance – Customs Office
Municipality of Prespa and Municipality of Resen
Ministries of Interior 
Police Authorities</t>
  </si>
  <si>
    <t xml:space="preserve">• State, regional and local administration units, associations of these units and institutions subordinate to them that deal with medical care,
• Public entities providing medical services and long-term care services,
• Entities of higher education, e.g. medical universities, educational entities in the field of health protection, etc.,
• Non-governmental organizations related to health and social care  </t>
  </si>
  <si>
    <t>• State, regional and local administration units, associations of these units and institutions subordinate to them,
• Other public law entities (e.g. chambers, government administration bodies),
• Administration and management of nature protection areas, 
• Entities administering forest areas and state forest holdings with their organizational units,
• Units of higher education and research institutions,
• Non-governmental organizations oriented to environment or biodiversity protection, education  .</t>
  </si>
  <si>
    <t>The transition to a circular economy is a key challenge for the eligible CBC area. It may be delivered through: fostering resource efficiency, preventing waste generation, and adopting the usage of waste as a resource. It will ensure positive impacts not only on the environmental sustainability and carbon-neutrality but it is also a decisive action for the competitiveness of national and regional economies.
The circular economy is still at a primary development stage in the programme area. This shows the clear need for more efforts in order to reach the relevant European targets (e.g. 65% recycling rate by 2035).
According to the “Green Deal” strategy, which aims to transform the EU into a competitive economy, economic growth is decoupled from resource use. Western Macedonia is a region with a great dependence on fossil fuels. The Greek government has set a goal of withdrawing all lignite plants by 2028, with the majority of units - representing over 80% of current installed capacity - being withdrawn by 2023. Throughout the decarbonization effort, a central priority is to ensure a fair development transition of the lignite areas of Western Macedonia, which is based on three pillars: employment protection, compensation of the socio-economic impact of the transition and energy self-sufficiency of lignite areas and the country at large.
Greece has a comprehensive strategic plan and a mixture of interventions and measures of economic diversification in areas such as clean energy, industry, technology, education, agriculture, tourism etc.
The Republic of North Macedonia has prepared a Strategy for Energy Development according to the requirements of the new Energy Law, which was adopted end of May 2018 and will be implemented until 2040. 
The transnational cooperation on the CBC area offers significant benefits in addressing, among others, the specific needs below:
- Fostering integrated circular economy policies
- Building up circular value added chains and development of resource efficient solutions and technologies
- Increasing resource efficiency and waste recycling across all sectors 
- Establishing and bracing circular economy skills in the private and public sector
- Inspiring behavioural changes and give rise to the generation of new life and business models</t>
  </si>
  <si>
    <t>Better accessibility and connectivity between the regional and cross-border areas are crucial challenges of the Programme area. The connection of the rural areas with the nodes of the TEN-T core network corridors (CNC), is a clear need, as it may remove bottlenecks and bridge missing transport links. This comes in line with the Territorial Agenda 2030 goals of a Just and Green Europe in terms of a balanced territorial development and sustainable connectivity of territories. 
The transnational cooperation on the CBC area offers significant benefits in addressing, among others, the following specific needs:
- With a focus on public transport, to promote better links of rural and peripheral areas to the main transport corridors and nodes, 
- Fostering greener solutions
- Upgrading transport across borders and decreasing bottlenecks and barriers, especially in regional areas
- Creating and strengthening mobility in rural areas, as a mean towards  territorial cohesion and social inclusion
- Enhancing logistic chains in areas of periphery</t>
  </si>
  <si>
    <t>In  terms of health care, one of the crucial challenges of the Programme is the lack of medical personnel and the establishment of measures for the Coronavirus treatment. Additionally, health care should be part of an integrated system ensuring coordinated care and preventing unnecessary expenditure. An important aspect that should be improved is the mitigation of the emergency care based on a finer planned health system.
Unpredictable circumstances and economic issues due to the conditions caused by the pandemic (COVID 19) pay particular attention to the new challenges. 
This is a problem, which has impacts across national borders. Consequently, cooperation is advisable to reduce the impact of the threat on the population living in border areas. At the same time, once established, cooperation pays off in future similar occurrences.</t>
  </si>
  <si>
    <t>Merged, integrated policies and multi-level governance processes are significant for enhancing regional development and cohesion across borders. This comes in line with the Territorial Agenda 2030.
This is in specific due for compounded territorial challenges such as, digitisation, health or common crises, which affect the eligible region in similar ways. They are best addressed by integrated and cross-sectoral approaches and require the provision of and equal access to public services.
The transnational cooperation on the CBC area offers significant benefits in addressing, among others, the following specific needs:
- Enhancing the area with functional links that will act as cross-border operational amplifiers.
- Reducing legal and administrative barriers to cooperation
- Promoting place-based, integrated policy making, addressing complex societal challenges
- Assisting high-quality public services of general interest
- Promoting digital governance and better digital public services
- Strengthening multi-level governance 
- Enhancing the operational capacity of implementing entities and organizations, especially those of the civil society
- Adoption of the EU acquis by the IPA local bodies, as a means to facilitate the accession process of the candidate country to the European Union.</t>
  </si>
  <si>
    <t xml:space="preserve">According to the new EU Circular Economy Action Plan (2020), pertinent actions shall cover the entire life cycle of products, promoting viable consumption through circular economy processes. The concept of circular economy has a high potential for reducing environmental pressure and offers job opportunities and new green business, thus bringing socio-economic benefits. The CBC area is standing far away of the European targets for recycling and waste reuse. Several of its regions are still lagging behind. In order to gain a competitive economy, it is necessary to scale up and develop circular economy initiatives that are adjusted to the specific needs of urban and rural areas. It will require a policy framework for sustainable products, an improved waste management, a re-arrangement of key value chains and the creation of new business models.  
As the outcomes of the public consultation and resources of the Programme indicate, actions under this SO will support transnational synergies to increase the implementation of circular economy approaches across the CBC area. Potential cooperation actions include the joint creation and implementation of strategies, action plans, pilot actions and related solutions. Actions should be implemented considering the EU Circular Economy Action Plan and the EU Green Deal. Therefore actions that promote the improvement of product life cycles, foster sustainable consumption and circular economy processes (reduce, recover, reuse, repair, refurbish, remanufacture, recycle) will be developed and implemented. Transnational synergies should boost the transition to a circular economy by promoting the expertise and knowledge, improving policy learning and testing good practices. 
</t>
  </si>
  <si>
    <t xml:space="preserve">The rich biodiversity, ecosystems and the wealth of nature in the CBC area, is exposed to a danger due to phenomenon such as pollution, invasive alien species, land use and the exhaustion of natural resources. 
Objective: Protection of the environment. In order to protect the environment and the ecological connectivity, various and integrated approaches are necessary to be implemented. The protection of environment is a policy area, which is highlighted by the EU Green Deal and the EU Biodiversity Strategy for 2030. 
Focus: Projects aim to develop and implement strategies, pilot actions, and related resolutions, which aim to protect nature and make viable and sustainable the environmental management. These actions should emphasize on the implementation of environmental policies and on the development of procedures, which are integrated to particular local conditions. For ecosystems such as, ecological corridors, river basins, etc., which are extended across borders, it is an opportunity to benefit from transnational cooperation and multilateral initiatives such as European Green Belt initiative, Environmental Conventions and action plans of macro-regional strategies.
</t>
  </si>
  <si>
    <t>Integrated policies and multi-level governance approaches are significant and crucial for strengthening regional development and cohesion, by eliminating legal obstacles and other barriers in border regions. There is the specific need for better governance and exchanging good practices between actors of multi-level governance systems. It will lead to more socially equitable public services and increase territorial and social cohesion as well as promote the principle of equal opportunities across the CBC area.
Actions of this SO, will support transnational synergies aiming at improving multi-sectoral governance processes on all territorial levels, in particular in view of complex challenges related to digitalisation, demographic change, public services of general interest (such as health, education, social services) and tourism including culture. Actions should follow a cross-sectoral approach and foster the horizontal and vertical cooperation of relevant actors of the public and, where appropriate, the private sector. Furthermore, actions should also strengthen capacities of public authorities to prepare integrated territorial development strategies. Possible cooperation actions include the joint development and implementation of strategies, action plans, tools, pilot actions and related solutions. Actions should focus on improving governance processes by better integrating policy sectors, by building consensus among relevant institutions, by better involving citizens and other stakeholders and by making use of digital tools.
Actions should foresee cooperation with other European instruments and initiatives such as the ERDF mainstream programmes, the Rural Programmes (including LEADER) cross-border Interreg programmes, as well as transboundary and transnational governance structures (e.g. EGTCs and EUREGIOS). Actions should also take into account relevant international initiatives and platforms, which seek better coordinating governance processes in specific thematic areas and in particular the EU macro-regional strategies.</t>
  </si>
  <si>
    <r>
      <t>The existence of folk traditions, folk crafts and material resources of historical and cultural heritage and unique natural values are great potential, which should be supported to increase the importance of the tourism sector in the CBC area. Border areas of Republic of North Macedonia and Gre</t>
    </r>
    <r>
      <rPr>
        <sz val="10"/>
        <rFont val="Times New Roman"/>
        <family val="1"/>
        <charset val="161"/>
      </rPr>
      <t>ece constitute an environmentally and culturally ‘integrated’ area</t>
    </r>
    <r>
      <rPr>
        <sz val="10"/>
        <color rgb="FFFF0000"/>
        <rFont val="Times New Roman"/>
        <family val="1"/>
        <charset val="161"/>
      </rPr>
      <t>.</t>
    </r>
    <r>
      <rPr>
        <sz val="10"/>
        <color theme="1"/>
        <rFont val="Times New Roman"/>
        <family val="1"/>
        <charset val="161"/>
      </rPr>
      <t xml:space="preserve"> Yet, there is no system for joint management, for culture or tourism purposes, at place.
Due to the significant ongoing impact of the COVID-19 pandemic, (which may turn out to be long-lasting) on the tourism industry, it is proposed to support tourism entrepreneurs in finding their way in the new era. 
The free movement of workers, one of the fundamental rights enjoyed by European citizens, has facilitated intra-EU labour mobility. However, in some regions (‘sending regions’) this freedom has led to a significant out-migration of their highly educated workforce to the advantage of other regions (‘receiving regions’). This is determined by the growing competition for talent and the limited capacity of sending regions to create attractive conditions for these workers. Local and regional authorities (LRAs) in sending regions have to cope directly with the socio-economic effects caused by the significant loss of talent or brain drain. Addressing these effects may require the formulation of appropriate policies and/or measures to retain, attract, or regain a highly educated workforce.
Investing in human capital would help promote economic growth in the cross-border region of Greece and the Republic of Northern Macedonia. In practice, jobs could be created in the ripe sectors of agroeconomy (e.g. local food and wine). Further, networking opportunities and synergies could emerge between academia and the business community. Businesses will benefit from the knowledge and innovation capability released by academic institutions, while young scientists will benefit from upgrading their skills and competencies. This in turn will maximize their ability to enter the local labour market, thus avoiding migration elsewhere.</t>
    </r>
  </si>
  <si>
    <t>1. Mobile and other health services  for children and elderly habitants in mountainous and remote areas through Mobile Groups of Health Professionals (MGHP) from the nearest urban centers or mobile Units, e-distance health services with modern technological products, stations for telemedicine. 
2. Development of initiatives for supporting communities to assess the primary health care system, in order to secure social and family care. This will include cross-border initiatives for promotion of health and well-being of children and elderly persons.
3. Actions aimed at preventing the occurrence and effects of unpredictable adverse events such as crisis situations, e.g. epidemics. These actions will aim at creation of a Pandemic Task Force to coordinate a response to the pandemic on multiple levels (e.g. monitoring the availability of intensive care beds, setting up a cross-border information exchange system, etc.) 
4. Actions for acquiring new skills in the field of medical care among medical and rescue staff in the Programme area will improve its quality, which may translate into its effectiveness in the treatment of diseases. As part of the action, it is proposed to organize joint meetings to exchange good practices, trainings, workshops or conferences aimed at improving qualifications and drawing attention to common problems in the field of health care and emergency services in the Programme area.</t>
  </si>
  <si>
    <t>Based on public consultation findings, Programme resources shall be dedicated to one or several strategic projects focused on the development of the Prespas area. 
In the CBC area, the accessibility to the main nodes and transport corridors is still limited especially for rural and peripheral regions, including those that cross borders. It is necessary to develop sustainable and smart transport services, to create connections and to remove bottlenecks in order to ensure good accessibility. In line with the EU Green Deal, transport emissions need to be reduced by 90% by 2050. This is a challenge for smart and sustainable approaches to regional mobility, as well as the introduction of IT-supported solutions for mobility management.
One or more projects could include infrastructures and services for the opening of a border-crossing checkpoint at Prespas area. It is expected that the accessibility of the Prespa area, which is remote and isolated will provide opportunities for the development of tourism, improvement of business environment and support citizens in their everyday life. 
Under this SO, the Interreg CB Programme will act as a catalyst to lever further investment for large-scale transport infrastructure and as a coordination tool for combined smaller interventions (e.g. with environmental dimension). Actions should seek synergies and coordinate with other European instruments and national funds. Alignment with the EUSAIR and the EU Strategy for Western Balkans should be envisaged.</t>
  </si>
  <si>
    <r>
      <t xml:space="preserve">The health care should function as part of an integrated system guaranteeing coordinated care and preventing unnecessary expenditure. Relieving emergency care as a result of a better planned health system is an important aspect that should be improved. The coronavirus (COVID-19) pandemic has </t>
    </r>
    <r>
      <rPr>
        <sz val="10"/>
        <rFont val="Times New Roman"/>
        <family val="1"/>
        <charset val="161"/>
      </rPr>
      <t>drawn</t>
    </r>
    <r>
      <rPr>
        <sz val="10"/>
        <color theme="1"/>
        <rFont val="Times New Roman"/>
        <family val="1"/>
        <charset val="161"/>
      </rPr>
      <t xml:space="preserve"> particular attention to the new challenges posed by the occurrence of unpredictable circumstances.</t>
    </r>
    <r>
      <rPr>
        <sz val="10"/>
        <rFont val="Times New Roman"/>
        <family val="1"/>
        <charset val="161"/>
      </rPr>
      <t xml:space="preserve"> The pandemic transcends national borders,</t>
    </r>
    <r>
      <rPr>
        <sz val="10"/>
        <color theme="1"/>
        <rFont val="Times New Roman"/>
        <family val="1"/>
        <charset val="161"/>
      </rPr>
      <t xml:space="preserve"> therefore cooperation is advisable to minimize the impact of the threat on the population living in border areas. At the same time, once established</t>
    </r>
    <r>
      <rPr>
        <sz val="10"/>
        <color rgb="FFFF0000"/>
        <rFont val="Times New Roman"/>
        <family val="1"/>
        <charset val="161"/>
      </rPr>
      <t>,</t>
    </r>
    <r>
      <rPr>
        <sz val="10"/>
        <color theme="1"/>
        <rFont val="Times New Roman"/>
        <family val="1"/>
        <charset val="161"/>
      </rPr>
      <t xml:space="preserve"> cooperation pays off in future similar occurrences. 
According to the needs and priorities raised and indicated by the public consultation, actions under this SO will support synergies in order to implement and develop strategies, pilot actions, actions and related resolutions, which aim to ensure equal access to primary health care development of infrastructure and purchase of medical and rescue equipment and specialised health care through joint improvement of qualifications of medical and rescue.</t>
    </r>
  </si>
  <si>
    <r>
      <t xml:space="preserve">Fostering local traditions and tourist attractions draws attention, and thus encourages tourists to visit specific attractions. 
The culture and heritage of the Programme area, active cultural units, valuable natural areas, the existence of folk traditions, folk crafts and material resources of historical and cultural heritage constitute capital, the proper use of which may enable the economic and social development of the CBC area. Cultivating and promoting local traditions, joint cross-border cultural undertakings, caring for valuable natural areas and other activities for the use and tourism values are essential in the development of the cross-border area. Actions under this SO should emphasize on enhance the role of culture and tourism in economic development, social inclusion and social innovation as indicated by the outcomes of the public consultation.
</t>
    </r>
    <r>
      <rPr>
        <sz val="10"/>
        <rFont val="Times New Roman"/>
        <family val="1"/>
        <charset val="161"/>
      </rPr>
      <t>Moreover, the Programme should support the development of cooperation and entrepreneurial links across border and promote actions, which nurture</t>
    </r>
    <r>
      <rPr>
        <sz val="10"/>
        <color theme="1"/>
        <rFont val="Times New Roman"/>
        <family val="1"/>
        <charset val="161"/>
      </rPr>
      <t xml:space="preserve"> business start-up and employment.</t>
    </r>
  </si>
  <si>
    <t xml:space="preserve">In order to protect the environment and the ecological connectivity, various and integrated approaches are necessary to be implemented. The protection of environment is a policy area, which is highlighted by the EU Green Deal and the EU Biodiversity Strategy for 2030. 
SO (vii) is suitable for strategies, pilot actions, and related resolutions, which aim to protect nature and render the environmental management viable and sustainable. Those actions should emphasize on the implementation of environmental policies and on the development of procedures, which are integrated to particular local conditions. For ecosystems such as, ecological corridors, river basins, etc., which are extended across borders, it is an opportunity to benefit from transnational cooperation and multilateral initiatives such as European Green Belt initiative, Environmental Conventions and action plans of macro-regional strategies.
The protected natural sites, the rich natural heritage and biodiversity in the CBC area represent important resources and the significance of this area. The ecological environment of the mountainous settlements, the unique biodiversity, the avorable Mediterranean and continental climate, with available large percentage of an area for an agricultural activity, the numerous sunny days, the natural resources – bio mass, water, sun and wind, offer perfect conditions for eco-tourism, and for renewable energy sources as well. The CBC area covers significant eco-systems and ecological corridors, which are stretching across borders.
At the same time, a perceptible loss of biodiversity - due to climate change, land use changes and extraction of natural resources – has been documented. Unsustainable economic activities lead to air, water and soil pollution, which is especially high in the industrial parts of the area. This ushers to a worsening of the ecosystem conditions, which will reduce their ability to offer essential eco-system services.
The transnational cooperation on the CBC area offers significant benefits in addressing, among others, the following specific needs:
- Decrease water, air and soil pollution
- Maintaining and enhancing eco-systems services for the benefit of the population
- Preventing biodiversity loss and ensuring ecological connectivity
- Lengthening green infrastructure that connects habitats and strengthen their recreational potential
- Protecting natural resources and supporting their sustainable use.
</t>
  </si>
  <si>
    <r>
      <t xml:space="preserve">1. Strategic actions and projects related to the BC "Markova Noga/Laimos" between Repuclic of North Macedonia and Greece in the Prespa region </t>
    </r>
    <r>
      <rPr>
        <u/>
        <sz val="10"/>
        <color theme="1"/>
        <rFont val="Times New Roman"/>
        <family val="1"/>
        <charset val="161"/>
      </rPr>
      <t>(</t>
    </r>
    <r>
      <rPr>
        <sz val="10"/>
        <color theme="1"/>
        <rFont val="Times New Roman"/>
        <family val="1"/>
        <charset val="161"/>
      </rPr>
      <t>strategic activities to facilitate the accesibility at Laimos Border crossing ;</t>
    </r>
    <r>
      <rPr>
        <u/>
        <sz val="10"/>
        <color theme="1"/>
        <rFont val="Times New Roman"/>
        <family val="1"/>
        <charset val="161"/>
      </rPr>
      <t xml:space="preserve"> to be specified through a targeted CfP). </t>
    </r>
    <r>
      <rPr>
        <sz val="10"/>
        <color theme="1"/>
        <rFont val="Times New Roman"/>
        <family val="1"/>
        <charset val="161"/>
      </rPr>
      <t xml:space="preserve">
2. Sharing good practices and developing sustainable solutions for improvement of regional mobility services in the public interest and to increase their resilience in times of emergency circumstances.
3. Designing solutions, developing and implementing multi-modal mobility strategies promoting effective and sustainable connections within rural and peripheral regions and their connection to the major transport nodes and corridors </t>
    </r>
  </si>
  <si>
    <t xml:space="preserve">1. Joint actions for improving the system of protection against natural disasters 
2. Joint actions of cross-border dimension to protect nature and biodiversity aiming at setting up ecological corridors to maintain and enhance healthy ecosystems
3. Actions related to the protection of the environment and especially in the management and monitoring of Axios/Vardar river water quality and the establishment of early warning mechanisms (using ICT).
4. Actions for improving competences of stakeholders through exchange of best practices and knowledge to promote the management of natural resources such as air, water and soil as well as nature based solutions for infrastructure investments
5. Actions for capacity building for the management of water ecosystems (e.g. by applying innovative water treatment technologies)
6. Actions for exchange of good practices and innovative solutions that enhance sustainable environmental management practices (e.g. for forest and agriculture management, pollinator-friendly management, lakes, sustainable food chains)
7. Enhancing the transnational coordination of environmental management and nature protection through various cooperation structures  such as the Green Belt Initiative.
8. Operational instalment and application of a telescoping system for the monitoring and management of the water quality (phytoplankton) at Lake Doiran and raising awareness acitivities.
9. Sustainable management of protected areas with the involvement of local communities and the use of ICT applications.
</t>
  </si>
  <si>
    <r>
      <t xml:space="preserve">1. Enhancing cooperation in cross-border and transnational territories by establishing new or developing existing structures for cooperation governance, including joint decision making processes and coordinated action plans as well as by supporting cross-border public services.
2. Developing and implementing integrated strategies for territories with functional ties addressing high quality public services of general interest (such as health, education, social services).
</t>
    </r>
    <r>
      <rPr>
        <sz val="10"/>
        <rFont val="Times New Roman"/>
        <family val="1"/>
        <charset val="161"/>
      </rPr>
      <t>3. Developing and implementing integrated tourism strategies beyond borders, based on the Balkan legacy and traditions (actions under SPF with plethora of small projects such as festivals, youth exchanges, etc.)</t>
    </r>
    <r>
      <rPr>
        <sz val="10"/>
        <color theme="1"/>
        <rFont val="Times New Roman"/>
        <family val="1"/>
        <charset val="161"/>
      </rPr>
      <t xml:space="preserve">
4. Developing smart digital services for coordination and better cooperation beyond administrative borders (e.g. in the health sector)</t>
    </r>
  </si>
  <si>
    <t>1. Actions to support youth and unemployed, aiming at gaining skills and professional qualifications in the field of tourism market and cultural tourism as one of the fastest growing segments of the tourism industry. The actions will be in the form of courses, trainings and exchange workshops on how to set up and promote an enterprise in the tourism industry and to manage it effectively. 
2. Networking initiatives, supporting employment mechanisms and joint efforts in the CBA towards the goal of creating new jobs in the field of tourism.
3. Actions which will create new opportunities through investment and co-operation in the field of tourism and environment, the adaption of ICT innovation, eco-innovation and attract additional investment and private funding within the border area.
4. Actions for the support of entities/ enterprises in the field of sports / recreational / natural / cultural activities under SPF with plethora of small projects (e.g. food festivals).                                          
5. SPF for the support of private and public beneficiaries in order to improve the accessibility to cultural and touristic events (benefitting for example the elderly and / or people with disabilities).</t>
  </si>
  <si>
    <t>• Organisations responsible for the management of waste
- All levels of Regional and Local Authorities and their enterprises
• Universities, Educational / Research Institutions
• Research Centres, Agencies for Natural Environment |&amp; Climate Change, Civil Society Organizations
-Companies SMEs and their associations</t>
  </si>
  <si>
    <r>
      <t>1. Support product design for durability, reparability, upgradability and recycling.
2. Supporting industrial symbiosis, better tracking of resources and matching surplus or byproduct materials across industry sectors.
3. Circular economy collaboration for resilient value chains
4</t>
    </r>
    <r>
      <rPr>
        <sz val="10"/>
        <rFont val="Times New Roman"/>
        <family val="1"/>
        <charset val="161"/>
      </rPr>
      <t>. Investment in reverse logistics and feedback loops use, refurbishment and remanufacturing, in order to generate zero waste. By these investments corporate take-back programs, where product producers also take responsibility for its disposal.</t>
    </r>
    <r>
      <rPr>
        <sz val="10"/>
        <color theme="1"/>
        <rFont val="Times New Roman"/>
        <family val="1"/>
        <charset val="161"/>
      </rPr>
      <t xml:space="preserve">
5. Actions to promote investment in the key value chains (plastic, textiles, ICT, construction products…)
6. Actions for raising public awareness about the climate change and environmental opportunities of a circular economy, (actions under P2P and SPF with plethora of small projects such as festivals, etc)                                                                                                             7</t>
    </r>
    <r>
      <rPr>
        <sz val="10"/>
        <rFont val="Times New Roman"/>
        <family val="1"/>
        <charset val="161"/>
      </rPr>
      <t>. Creation of a Circular Economy Center to connect innovation and enterpreneurship through the support of high technology.
8. Raising awaraness of young population through the creation of a "Circular Economy and Zero Waste Hub", the development of common strategy and policies in cooperation with the neighboring countries to promote the bio economy and circular economy.                              9. Creation and establishment of a monitoring system of the energy efficiency at local and regional level and creation of a common data center system for common use for the authorities in two countries.                                                                                                              
10. Use of the SPF instrument to support targeted acivities of circular economy and Green Deal activities.</t>
    </r>
    <r>
      <rPr>
        <b/>
        <sz val="10"/>
        <rFont val="Times New Roman"/>
        <family val="1"/>
        <charset val="161"/>
      </rPr>
      <t xml:space="preserve"> </t>
    </r>
  </si>
  <si>
    <t xml:space="preserve">• State, regional and local administration units, associations of these units and institutions subordinate to them,
• Other public law entities (e.g. chambers, government administration bodies),
• Units of higher education and research institutions,
• Administration and management of nature protection areas, 
• Non-governmental organizations 
</t>
  </si>
  <si>
    <t>.045</t>
  </si>
  <si>
    <t>.046</t>
  </si>
  <si>
    <t>Information and communication</t>
  </si>
  <si>
    <t>Energy efficiency renovation or energy efficiency measures regarding public infrastructure, demonstration projects and supporting measures compliant with energy efficiency criteria</t>
  </si>
  <si>
    <t>Preparation, implementation, monitoring and control</t>
  </si>
  <si>
    <t>.058</t>
  </si>
  <si>
    <t>.059</t>
  </si>
  <si>
    <t>.064</t>
  </si>
  <si>
    <t>.071</t>
  </si>
  <si>
    <t>.073</t>
  </si>
  <si>
    <t>.079</t>
  </si>
  <si>
    <t>Adaptation to climate change measures and prevention and management of climate related risks: fires (including awareness raising, civil protection and disaster management systems, infrastructures and ecosystem based approaches)</t>
  </si>
  <si>
    <t>Water management and water resource conservation (including river basin management, specific climate change adaptation measures, reuse, leakage reduction)</t>
  </si>
  <si>
    <t>.093</t>
  </si>
  <si>
    <t>.091</t>
  </si>
  <si>
    <t>.090</t>
  </si>
  <si>
    <t>Reconstructed or modernised motorways and roads - TEN-T core network</t>
  </si>
  <si>
    <t>Enhancing institutional capacity of public authorities and stakeholders to implement territorial cooperation projects and initiatives in a cross-border, transnational, maritime and inter-regional context</t>
  </si>
  <si>
    <t>Improve the capacity of programme authorities and bodies linked to the implementation of the Funds</t>
  </si>
  <si>
    <t>Other reconstructed or modernised roads (motorway, national, regional or local)</t>
  </si>
  <si>
    <t>Evaluation and studies, data collection</t>
  </si>
  <si>
    <t>Health equipment</t>
  </si>
  <si>
    <t>Health infrastructure</t>
  </si>
  <si>
    <t>Digitalisation in health care</t>
  </si>
  <si>
    <t>Measures to improve access to employment</t>
  </si>
  <si>
    <t>Measures to improve the accessibility, effectiveness and resilience of healthcare systems (excluding infrastructure)</t>
  </si>
  <si>
    <t>Protection, development and promotion of public tourism assets and tourism services</t>
  </si>
  <si>
    <t>Protection, development and promotion of cultural heritage and cultural services</t>
  </si>
  <si>
    <t>Protection, development and promotion of natural heritage and eco-tourism other than Natura 2000 sites</t>
  </si>
  <si>
    <t>Territorial development initiatives, including preparation of territorial strategies</t>
  </si>
  <si>
    <t>Enhancing cooperation with partners both within and outside the Member State</t>
  </si>
  <si>
    <t>Newly built or upgraded other national, regional and local access roads</t>
  </si>
  <si>
    <t>Nature and biodiversity protection, natural heritage and resources, green and blue infrastructure</t>
  </si>
  <si>
    <t>Rehabilitation of industrial sites and contaminated land</t>
  </si>
  <si>
    <t>Promoting the use of recycled materials as raw materials</t>
  </si>
  <si>
    <t>Support to entities that provide services contributing to the low carbon economy and to resilience to climate change, including awareness-raising measures</t>
  </si>
  <si>
    <t>Adaptation to climate change measures and prevention and management of climate related risks: floods and landslides (including awareness raising, civil protection and disaster management systems, infrastructures and ecosystem based approaches)</t>
  </si>
  <si>
    <t>Reinforcement of the capacity of Member State authorities, beneficiaries and relevant partners</t>
  </si>
  <si>
    <t xml:space="preserve">• RCO01 - Enterprises supported (of which: micro, small, medium, large)
• RCO02 -  Enterprises supported by grants
• RCO 34 - Additional capacity for waste recycling
• RCO 107 – Investments in facilities for separate waste collection
• RCO 119 - Waste prepared for re-use
• RCO81 – Participation in joint actions across borders
• RCO115 – Public events across borders jointly organised
• RCO87 – Organisation cooperation across borders 
</t>
  </si>
  <si>
    <t xml:space="preserve">• RCR 01 - Jobs created in supported entities
• RCR 48 - Waste used as raw materials, 
• RCR 47 - Waste recycled
• RCR 84 – Organisation cooperating across borders after project completion
</t>
  </si>
  <si>
    <t xml:space="preserve">• RCO 38- Surface area of rehabilitated land supported
• RCO 36- Green infrastructure supported for other purposes than adaptation to climate change
• RCO 81- Participations in joint actions across borders
• RCO 115- Public events across borders jointly organised
• RCO 87- Organisation cooperation across borders
</t>
  </si>
  <si>
    <t xml:space="preserve">• RCR 52 - Rehabilitated land used for green areas, social housing, economic or other uses
• RCR 95 - Population having access to new or improved green infrastructure 
• RCR 84 – Organisations cooperating across borders after project completion
</t>
  </si>
  <si>
    <t xml:space="preserve">• RCO 46 - Length of roads reconstructured or modernised -non-TEN-T
• RCO 19 – Public buildings with improved energy performance
• RCO 81 – Participations in joint actions across borders
• RCO 115 – Public events across borders jointly organised
• RCO 87 – Organisation cooperation across borders
</t>
  </si>
  <si>
    <t xml:space="preserve">• RCR 26- Annual primary energy consumption (of which: dwellings, public buildings, enterprises, other)
• RCR 56- Time savings due to improve road infrastructure
• RCR 84- Organisations cooperating across borders after project completion
• Number of border crossing at the new established border crossing point 
</t>
  </si>
  <si>
    <t xml:space="preserve">• RCO 69- Capacity of new or medernised health care facilities, 
• RCO 70- Capacity of new or modernised social care facilities (other than housing)
• RCO 81- Participations in joint actions across borders
• RCO 87- Organisation cooperation across borders
</t>
  </si>
  <si>
    <t xml:space="preserve">• RCR 73 - Annual users of new or modernised health care services
• RCR 74 - Annual users of new or modernised social care facilitie
• RCR 72 - Annual users of new or modernised e- health care services
• RCR 84- Organisations cooperating across borders after project completion
</t>
  </si>
  <si>
    <t xml:space="preserve">• RCO 77- Number of cultural and tourism sites supported
• RCO 81- Participations in joint actions across borders
• RCO 115- Public events across borders jointly organised
• RCO 87- Organisation cooperation across borders 
</t>
  </si>
  <si>
    <t xml:space="preserve">• RCR 77- Visitors of cultural and tourism sites supported
• RCR 84- Organisations cooperating across borders after project completion
</t>
  </si>
  <si>
    <t xml:space="preserve">• RCO 81 -  Participations in joint actions across borders
• RCO 115 - Public events across borders jointly organised
• RCO 87 - Organisation cooperation across borders
</t>
  </si>
  <si>
    <t>• RCR 84 - Organisations cooperating across borders after project completion</t>
  </si>
  <si>
    <t>RCO02- Enterprises supported by grants</t>
  </si>
  <si>
    <t>RCO81- Participations in joint actions across borders</t>
  </si>
  <si>
    <t>RCO115- Public events across borders jointly organised</t>
  </si>
  <si>
    <t>RCO87- Organisation cooperation across borders</t>
  </si>
  <si>
    <t>RCR84- Organisation cooperating across borders after project completion</t>
  </si>
  <si>
    <t>hectares</t>
  </si>
  <si>
    <t>Programme Monitoring information system</t>
  </si>
  <si>
    <t>RCR95- Population having access to new or improved green infrastructure</t>
  </si>
  <si>
    <t>RCO19- Public buildings with improved energy performance</t>
  </si>
  <si>
    <t>square metres</t>
  </si>
  <si>
    <t>RCR26- Annual primary energy consumption (of which: dwellings, public buildings, enterprises, other)</t>
  </si>
  <si>
    <t>MWh/year</t>
  </si>
  <si>
    <t>to be defined after a targeted CP</t>
  </si>
  <si>
    <t>RCR56- Time savings due to improved road infrastructure</t>
  </si>
  <si>
    <t>man-days/year</t>
  </si>
  <si>
    <t>Number of border crossings at the new established border crossing point</t>
  </si>
  <si>
    <t>Customs Office</t>
  </si>
  <si>
    <t>MA monitoring system</t>
  </si>
  <si>
    <t>RCO77- Number of culural and tourism sites supported</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</si>
</sst>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0"/>
      <color theme="1"/>
      <name val="Times New Roman"/>
      <family val="1"/>
      <charset val="161"/>
    </font>
    <font>
      <i/>
      <sz val="10"/>
      <color theme="1"/>
      <name val="Times New Roman"/>
      <family val="1"/>
      <charset val="161"/>
    </font>
    <font>
      <sz val="10"/>
      <color theme="1"/>
      <name val="Times New Roman"/>
      <family val="1"/>
      <charset val="161"/>
    </font>
    <font>
      <b/>
      <sz val="8"/>
      <color theme="1"/>
      <name val="Times New Roman"/>
      <family val="1"/>
      <charset val="161"/>
    </font>
    <font>
      <i/>
      <sz val="7"/>
      <color theme="1"/>
      <name val="Calibri"/>
      <family val="2"/>
      <charset val="161"/>
      <scheme val="minor"/>
    </font>
    <font>
      <b/>
      <i/>
      <sz val="10"/>
      <color theme="1"/>
      <name val="Times New Roman"/>
      <family val="1"/>
      <charset val="161"/>
    </font>
    <font>
      <b/>
      <sz val="11"/>
      <color rgb="FF000000"/>
      <name val="Times New Roman"/>
      <family val="1"/>
      <charset val="161"/>
    </font>
    <font>
      <sz val="11"/>
      <color rgb="FF000000"/>
      <name val="Times New Roman"/>
      <family val="1"/>
      <charset val="161"/>
    </font>
    <font>
      <sz val="10"/>
      <color rgb="FF000000"/>
      <name val="Times New Roman"/>
      <family val="1"/>
      <charset val="161"/>
    </font>
    <font>
      <b/>
      <sz val="10"/>
      <color rgb="FF000000"/>
      <name val="Times New Roman"/>
      <family val="1"/>
      <charset val="161"/>
    </font>
    <font>
      <vertAlign val="superscript"/>
      <sz val="10"/>
      <color rgb="FF000000"/>
      <name val="Times New Roman"/>
      <family val="1"/>
      <charset val="161"/>
    </font>
    <font>
      <b/>
      <sz val="11"/>
      <color theme="1"/>
      <name val="Calibri"/>
      <family val="2"/>
      <scheme val="minor"/>
    </font>
    <font>
      <vertAlign val="superscript"/>
      <sz val="10"/>
      <color theme="1"/>
      <name val="Times New Roman"/>
      <family val="1"/>
      <charset val="161"/>
    </font>
    <font>
      <sz val="10.5"/>
      <color theme="1"/>
      <name val="Times New Roman"/>
      <family val="1"/>
      <charset val="161"/>
    </font>
    <font>
      <sz val="12"/>
      <color theme="1"/>
      <name val="Times New Roman"/>
      <family val="1"/>
      <charset val="161"/>
    </font>
    <font>
      <i/>
      <sz val="12"/>
      <color theme="1"/>
      <name val="Times New Roman"/>
      <family val="1"/>
      <charset val="161"/>
    </font>
    <font>
      <sz val="8"/>
      <color theme="1"/>
      <name val="Times New Roman"/>
      <family val="1"/>
      <charset val="161"/>
    </font>
    <font>
      <b/>
      <sz val="11"/>
      <color theme="1"/>
      <name val="Calibri"/>
      <family val="2"/>
      <charset val="161"/>
      <scheme val="minor"/>
    </font>
    <font>
      <sz val="11"/>
      <color theme="1"/>
      <name val="Calibri"/>
      <family val="2"/>
      <scheme val="minor"/>
    </font>
    <font>
      <sz val="8"/>
      <name val="Calibri"/>
      <family val="2"/>
      <scheme val="minor"/>
    </font>
    <font>
      <sz val="10"/>
      <color theme="1"/>
      <name val="Calibri"/>
      <family val="2"/>
      <scheme val="minor"/>
    </font>
    <font>
      <sz val="10"/>
      <color rgb="FFFF0000"/>
      <name val="Calibri"/>
      <family val="2"/>
      <scheme val="minor"/>
    </font>
    <font>
      <sz val="10"/>
      <name val="Times New Roman"/>
      <family val="1"/>
      <charset val="161"/>
    </font>
    <font>
      <b/>
      <sz val="10"/>
      <name val="Times New Roman"/>
      <family val="1"/>
      <charset val="161"/>
    </font>
    <font>
      <sz val="11"/>
      <color rgb="FFFF0000"/>
      <name val="Calibri"/>
      <family val="2"/>
      <scheme val="minor"/>
    </font>
    <font>
      <sz val="10"/>
      <color rgb="FFFF0000"/>
      <name val="Times New Roman"/>
      <family val="1"/>
      <charset val="161"/>
    </font>
    <font>
      <u/>
      <sz val="10"/>
      <color theme="1"/>
      <name val="Times New Roman"/>
      <family val="1"/>
      <charset val="161"/>
    </font>
    <font>
      <b/>
      <sz val="11"/>
      <color rgb="FFFF0000"/>
      <name val="Calibri"/>
      <family val="2"/>
      <charset val="161"/>
      <scheme val="minor"/>
    </font>
    <font>
      <b/>
      <u/>
      <sz val="11"/>
      <color rgb="FFFF0000"/>
      <name val="Calibri"/>
      <family val="2"/>
      <charset val="161"/>
      <scheme val="minor"/>
    </font>
    <font>
      <sz val="11"/>
      <name val="Calibri"/>
      <family val="2"/>
      <scheme val="minor"/>
    </font>
    <font>
      <i/>
      <sz val="11"/>
      <name val="Calibri"/>
      <family val="2"/>
      <charset val="161"/>
      <scheme val="minor"/>
    </font>
    <font>
      <sz val="8"/>
      <color theme="1"/>
      <name val="Calibri"/>
      <family val="2"/>
      <charset val="161"/>
      <scheme val="minor"/>
    </font>
    <font>
      <b/>
      <sz val="8"/>
      <color theme="1"/>
      <name val="Calibri"/>
      <family val="2"/>
      <charset val="161"/>
      <scheme val="minor"/>
    </font>
  </fonts>
  <fills count="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rgb="FF000000"/>
      </top>
      <bottom/>
      <diagonal/>
    </border>
    <border>
      <left style="medium">
        <color indexed="64"/>
      </left>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9" fillId="0" borderId="0" applyFont="0" applyFill="0" applyBorder="0" applyAlignment="0" applyProtection="0"/>
  </cellStyleXfs>
  <cellXfs count="244">
    <xf numFmtId="0" fontId="0" fillId="0" borderId="0" xfId="0"/>
    <xf numFmtId="0" fontId="1" fillId="0" borderId="1"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0"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 fillId="0" borderId="3"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6" fillId="0" borderId="3" xfId="0" applyFont="1" applyBorder="1" applyAlignment="1">
      <alignment horizontal="justify" vertical="center" wrapText="1"/>
    </xf>
    <xf numFmtId="0" fontId="2" fillId="0" borderId="0" xfId="0" applyFont="1" applyAlignment="1">
      <alignment horizontal="left" vertical="center" indent="3"/>
    </xf>
    <xf numFmtId="4" fontId="2" fillId="0" borderId="4" xfId="0" applyNumberFormat="1" applyFont="1" applyBorder="1" applyAlignment="1">
      <alignment horizontal="justify" vertical="center" wrapText="1"/>
    </xf>
    <xf numFmtId="0" fontId="1" fillId="0" borderId="1" xfId="0" applyFont="1" applyBorder="1" applyAlignment="1">
      <alignmen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horizontal="left" vertical="center" wrapText="1"/>
    </xf>
    <xf numFmtId="0" fontId="9" fillId="0" borderId="4" xfId="0" applyFont="1" applyBorder="1" applyAlignment="1">
      <alignment horizontal="left" vertical="center" wrapText="1"/>
    </xf>
    <xf numFmtId="0" fontId="7" fillId="0" borderId="3" xfId="0" applyFont="1" applyBorder="1" applyAlignment="1">
      <alignment horizontal="center" vertical="center" wrapText="1"/>
    </xf>
    <xf numFmtId="0" fontId="9" fillId="0" borderId="3" xfId="0" applyFont="1" applyBorder="1" applyAlignment="1">
      <alignment horizontal="center" vertical="center" wrapText="1"/>
    </xf>
    <xf numFmtId="0" fontId="7"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2" fillId="0" borderId="0" xfId="0" applyFont="1"/>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8" xfId="0" applyFont="1" applyBorder="1" applyAlignment="1">
      <alignment horizontal="center" vertical="center" wrapText="1"/>
    </xf>
    <xf numFmtId="0" fontId="3" fillId="0" borderId="0" xfId="0" applyFont="1"/>
    <xf numFmtId="0" fontId="3" fillId="0" borderId="0" xfId="0" applyFont="1" applyAlignment="1">
      <alignment vertical="center"/>
    </xf>
    <xf numFmtId="0" fontId="14" fillId="0" borderId="0" xfId="0" applyFont="1" applyAlignment="1">
      <alignment vertical="center"/>
    </xf>
    <xf numFmtId="0" fontId="1" fillId="0" borderId="14" xfId="0" applyFont="1" applyBorder="1" applyAlignment="1">
      <alignment horizontal="center" vertical="center" wrapText="1"/>
    </xf>
    <xf numFmtId="0" fontId="10"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9" fontId="0" fillId="0" borderId="0" xfId="0" applyNumberFormat="1"/>
    <xf numFmtId="0" fontId="7" fillId="0" borderId="7" xfId="0" applyFont="1" applyBorder="1" applyAlignment="1">
      <alignment horizontal="center" vertical="center" wrapText="1"/>
    </xf>
    <xf numFmtId="0" fontId="0" fillId="0" borderId="0" xfId="0" applyFont="1"/>
    <xf numFmtId="0" fontId="10" fillId="0" borderId="5" xfId="0" applyFont="1" applyBorder="1" applyAlignment="1">
      <alignment vertical="center" wrapText="1"/>
    </xf>
    <xf numFmtId="0" fontId="10" fillId="0" borderId="7" xfId="0" applyFont="1" applyBorder="1" applyAlignment="1">
      <alignment vertical="center" wrapText="1"/>
    </xf>
    <xf numFmtId="0" fontId="10" fillId="0" borderId="3" xfId="0" applyFont="1" applyBorder="1" applyAlignment="1">
      <alignment vertical="center" wrapText="1"/>
    </xf>
    <xf numFmtId="0" fontId="0" fillId="0" borderId="0" xfId="0" applyAlignment="1">
      <alignment horizontal="left"/>
    </xf>
    <xf numFmtId="0" fontId="3" fillId="0" borderId="4" xfId="0" applyFont="1" applyBorder="1" applyAlignment="1">
      <alignment horizontal="left" vertical="center" wrapText="1"/>
    </xf>
    <xf numFmtId="0" fontId="18" fillId="0" borderId="0" xfId="0" applyFont="1"/>
    <xf numFmtId="0" fontId="3" fillId="0" borderId="1" xfId="0" applyFont="1" applyBorder="1" applyAlignment="1">
      <alignment horizontal="justify" vertical="center" wrapText="1"/>
    </xf>
    <xf numFmtId="0" fontId="3" fillId="0" borderId="1" xfId="0" applyFont="1" applyBorder="1" applyAlignment="1">
      <alignment horizontal="left" vertical="center" wrapText="1"/>
    </xf>
    <xf numFmtId="0" fontId="0" fillId="0" borderId="0" xfId="0" applyAlignment="1">
      <alignment horizontal="center" vertical="center"/>
    </xf>
    <xf numFmtId="0" fontId="2" fillId="0" borderId="0" xfId="0" applyFont="1" applyAlignment="1">
      <alignment horizontal="justify" vertical="center"/>
    </xf>
    <xf numFmtId="0" fontId="2" fillId="0" borderId="0" xfId="0" applyFont="1"/>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2" xfId="0" applyBorder="1" applyAlignment="1">
      <alignment vertical="top" wrapText="1"/>
    </xf>
    <xf numFmtId="0" fontId="1" fillId="0" borderId="22" xfId="0" applyFont="1" applyBorder="1" applyAlignment="1">
      <alignment horizontal="center" vertical="center" wrapText="1"/>
    </xf>
    <xf numFmtId="0" fontId="3" fillId="0" borderId="22" xfId="0" applyFont="1" applyBorder="1" applyAlignment="1">
      <alignment vertical="center" wrapText="1"/>
    </xf>
    <xf numFmtId="0" fontId="3" fillId="0" borderId="22" xfId="0" applyFont="1" applyBorder="1" applyAlignment="1">
      <alignment horizontal="justify" vertical="center" wrapText="1"/>
    </xf>
    <xf numFmtId="0" fontId="3" fillId="0" borderId="18" xfId="0" applyFont="1" applyBorder="1" applyAlignment="1">
      <alignment horizontal="justify" vertical="center" wrapText="1"/>
    </xf>
    <xf numFmtId="0" fontId="0" fillId="0" borderId="0" xfId="0" applyAlignment="1">
      <alignment horizontal="center"/>
    </xf>
    <xf numFmtId="0" fontId="1" fillId="0" borderId="4" xfId="0" applyFont="1" applyBorder="1" applyAlignment="1">
      <alignment horizontal="center" vertical="center" wrapText="1"/>
    </xf>
    <xf numFmtId="4" fontId="3" fillId="0" borderId="22" xfId="0" applyNumberFormat="1" applyFont="1" applyBorder="1" applyAlignment="1">
      <alignment horizontal="right" vertical="center" wrapText="1"/>
    </xf>
    <xf numFmtId="0" fontId="1" fillId="4" borderId="18" xfId="0" applyFont="1" applyFill="1" applyBorder="1" applyAlignment="1">
      <alignment horizontal="justify" vertical="center" wrapText="1"/>
    </xf>
    <xf numFmtId="0" fontId="1" fillId="4" borderId="22" xfId="0" applyFont="1" applyFill="1" applyBorder="1" applyAlignment="1">
      <alignment vertical="center" wrapText="1"/>
    </xf>
    <xf numFmtId="4" fontId="1" fillId="4" borderId="22" xfId="0" applyNumberFormat="1" applyFont="1" applyFill="1" applyBorder="1" applyAlignment="1">
      <alignment horizontal="right" vertical="center" wrapText="1"/>
    </xf>
    <xf numFmtId="10" fontId="3" fillId="0" borderId="22" xfId="1" applyNumberFormat="1" applyFont="1" applyBorder="1" applyAlignment="1">
      <alignment horizontal="right" vertical="center" wrapText="1"/>
    </xf>
    <xf numFmtId="10" fontId="1" fillId="4" borderId="22" xfId="1" applyNumberFormat="1" applyFont="1" applyFill="1" applyBorder="1" applyAlignment="1">
      <alignment horizontal="right" vertical="center" wrapText="1"/>
    </xf>
    <xf numFmtId="0" fontId="21" fillId="0" borderId="0" xfId="0" applyFont="1" applyAlignment="1">
      <alignment horizontal="left"/>
    </xf>
    <xf numFmtId="0" fontId="21" fillId="0" borderId="0" xfId="0" applyFont="1"/>
    <xf numFmtId="0" fontId="22" fillId="0" borderId="0" xfId="0" applyFont="1"/>
    <xf numFmtId="4" fontId="1" fillId="0" borderId="4" xfId="0" applyNumberFormat="1" applyFont="1" applyBorder="1" applyAlignment="1">
      <alignment horizontal="center" vertical="center" wrapText="1"/>
    </xf>
    <xf numFmtId="0" fontId="23" fillId="0" borderId="1" xfId="0" applyFont="1" applyBorder="1" applyAlignment="1">
      <alignment horizontal="left" vertical="center" wrapText="1"/>
    </xf>
    <xf numFmtId="0" fontId="23" fillId="0" borderId="1" xfId="0" applyFont="1" applyBorder="1" applyAlignment="1">
      <alignment horizontal="justify" vertical="center" wrapText="1"/>
    </xf>
    <xf numFmtId="0" fontId="23" fillId="0" borderId="4" xfId="0" applyFont="1" applyBorder="1" applyAlignment="1">
      <alignment horizontal="justify" vertical="center" wrapText="1"/>
    </xf>
    <xf numFmtId="0" fontId="23" fillId="0" borderId="4" xfId="0" applyFont="1" applyBorder="1" applyAlignment="1">
      <alignment horizontal="left" vertical="center" wrapText="1"/>
    </xf>
    <xf numFmtId="0" fontId="23" fillId="0" borderId="3" xfId="0" applyFont="1" applyBorder="1" applyAlignment="1">
      <alignment horizontal="justify" vertical="center" wrapText="1"/>
    </xf>
    <xf numFmtId="0" fontId="24" fillId="0" borderId="4" xfId="0" applyFont="1" applyBorder="1" applyAlignment="1">
      <alignment horizontal="justify" vertical="center" wrapText="1"/>
    </xf>
    <xf numFmtId="4" fontId="1" fillId="5" borderId="4" xfId="0" applyNumberFormat="1" applyFont="1" applyFill="1" applyBorder="1" applyAlignment="1">
      <alignment horizontal="center" vertical="center" wrapText="1"/>
    </xf>
    <xf numFmtId="3" fontId="0" fillId="0" borderId="0" xfId="0" applyNumberFormat="1"/>
    <xf numFmtId="4" fontId="0" fillId="0" borderId="0" xfId="0" applyNumberFormat="1"/>
    <xf numFmtId="0" fontId="24" fillId="0" borderId="4" xfId="0" applyFont="1" applyBorder="1" applyAlignment="1">
      <alignment horizontal="center" vertical="center" wrapText="1"/>
    </xf>
    <xf numFmtId="4" fontId="24" fillId="5" borderId="4" xfId="0" applyNumberFormat="1" applyFont="1" applyFill="1" applyBorder="1" applyAlignment="1">
      <alignment horizontal="center" vertical="center" wrapText="1"/>
    </xf>
    <xf numFmtId="4" fontId="23" fillId="5" borderId="4" xfId="0" applyNumberFormat="1" applyFont="1" applyFill="1" applyBorder="1" applyAlignment="1">
      <alignment horizontal="center" vertical="center" wrapText="1"/>
    </xf>
    <xf numFmtId="0" fontId="25" fillId="0" borderId="0" xfId="0" applyFont="1" applyAlignment="1">
      <alignment wrapText="1"/>
    </xf>
    <xf numFmtId="0" fontId="24" fillId="0" borderId="2" xfId="0" applyFont="1" applyBorder="1" applyAlignment="1">
      <alignment horizontal="center" vertical="center" wrapText="1"/>
    </xf>
    <xf numFmtId="0" fontId="24" fillId="0" borderId="1" xfId="0" applyFont="1" applyBorder="1" applyAlignment="1">
      <alignment horizontal="center" vertical="center" wrapText="1"/>
    </xf>
    <xf numFmtId="0" fontId="28" fillId="0" borderId="0" xfId="0" applyFont="1"/>
    <xf numFmtId="9" fontId="29" fillId="0" borderId="0" xfId="0" applyNumberFormat="1" applyFont="1"/>
    <xf numFmtId="0" fontId="24" fillId="0" borderId="24" xfId="0" applyFont="1" applyFill="1" applyBorder="1" applyAlignment="1">
      <alignment horizontal="center" vertical="center" wrapText="1"/>
    </xf>
    <xf numFmtId="0" fontId="24" fillId="0" borderId="24" xfId="0" applyFont="1" applyBorder="1" applyAlignment="1">
      <alignment horizontal="justify" vertical="center" wrapText="1"/>
    </xf>
    <xf numFmtId="0" fontId="30" fillId="0" borderId="24" xfId="0" applyFont="1" applyBorder="1" applyAlignment="1">
      <alignment horizontal="center"/>
    </xf>
    <xf numFmtId="4" fontId="30" fillId="2" borderId="24" xfId="0" applyNumberFormat="1" applyFont="1" applyFill="1" applyBorder="1"/>
    <xf numFmtId="10" fontId="30" fillId="2" borderId="24" xfId="1" applyNumberFormat="1" applyFont="1" applyFill="1" applyBorder="1"/>
    <xf numFmtId="9" fontId="31" fillId="0" borderId="0" xfId="1" applyFont="1"/>
    <xf numFmtId="0" fontId="1" fillId="0" borderId="2" xfId="0" applyFont="1" applyBorder="1" applyAlignment="1">
      <alignment horizontal="left" vertical="center" wrapText="1"/>
    </xf>
    <xf numFmtId="0" fontId="24" fillId="0" borderId="4" xfId="0" applyFont="1" applyBorder="1" applyAlignment="1">
      <alignment horizontal="left" vertical="center" wrapText="1"/>
    </xf>
    <xf numFmtId="0" fontId="32" fillId="0" borderId="24" xfId="0" applyFont="1" applyBorder="1" applyAlignment="1">
      <alignment horizontal="left" vertical="center" wrapText="1"/>
    </xf>
    <xf numFmtId="0" fontId="32" fillId="0" borderId="24" xfId="0" applyFont="1" applyBorder="1" applyAlignment="1">
      <alignment horizontal="center" vertical="center" wrapText="1"/>
    </xf>
    <xf numFmtId="3" fontId="32" fillId="0" borderId="24" xfId="0" applyNumberFormat="1" applyFont="1" applyBorder="1" applyAlignment="1">
      <alignment horizontal="center" vertical="center" wrapText="1"/>
    </xf>
    <xf numFmtId="0" fontId="17" fillId="0" borderId="24" xfId="0" applyFont="1" applyBorder="1" applyAlignment="1">
      <alignment horizontal="center" vertical="center" wrapText="1"/>
    </xf>
    <xf numFmtId="3" fontId="17" fillId="0" borderId="24" xfId="0" applyNumberFormat="1" applyFont="1" applyBorder="1" applyAlignment="1">
      <alignment horizontal="center" vertical="center" wrapText="1"/>
    </xf>
    <xf numFmtId="0" fontId="17" fillId="0" borderId="24" xfId="0" applyFont="1" applyBorder="1" applyAlignment="1" applyProtection="1">
      <alignment horizontal="left" vertical="center" wrapText="1"/>
      <protection locked="0"/>
    </xf>
    <xf numFmtId="0" fontId="17" fillId="0" borderId="24" xfId="0" applyFont="1" applyFill="1" applyBorder="1" applyAlignment="1" applyProtection="1">
      <alignment horizontal="left" vertical="center" wrapText="1"/>
      <protection locked="0"/>
    </xf>
    <xf numFmtId="0" fontId="17" fillId="0" borderId="24" xfId="0" applyFont="1" applyFill="1" applyBorder="1" applyAlignment="1">
      <alignment horizontal="center" vertical="center" wrapText="1"/>
    </xf>
    <xf numFmtId="0" fontId="32" fillId="0" borderId="24" xfId="0" applyFont="1" applyBorder="1" applyAlignment="1">
      <alignment horizontal="center" vertical="center"/>
    </xf>
    <xf numFmtId="0" fontId="32" fillId="0" borderId="24" xfId="0" applyFont="1" applyBorder="1" applyAlignment="1" applyProtection="1">
      <alignment horizontal="left"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17" fillId="0" borderId="32" xfId="0" applyFont="1" applyBorder="1" applyAlignment="1">
      <alignment horizontal="center" vertical="center" wrapText="1"/>
    </xf>
    <xf numFmtId="3" fontId="17" fillId="0" borderId="32" xfId="0" applyNumberFormat="1" applyFont="1" applyBorder="1" applyAlignment="1">
      <alignment horizontal="center" vertical="center" wrapText="1"/>
    </xf>
    <xf numFmtId="0" fontId="17" fillId="0" borderId="33" xfId="0" applyFont="1" applyBorder="1" applyAlignment="1">
      <alignment horizontal="center" vertical="center" wrapText="1"/>
    </xf>
    <xf numFmtId="0" fontId="17" fillId="0" borderId="33" xfId="0" applyFont="1" applyBorder="1" applyAlignment="1" applyProtection="1">
      <alignment horizontal="left" vertical="center" wrapText="1"/>
      <protection locked="0"/>
    </xf>
    <xf numFmtId="0" fontId="17"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32" fillId="0" borderId="24" xfId="0" applyFont="1" applyFill="1" applyBorder="1" applyAlignment="1">
      <alignment horizontal="left" vertical="center" wrapText="1"/>
    </xf>
    <xf numFmtId="0" fontId="32" fillId="0" borderId="32" xfId="0" applyFont="1" applyBorder="1" applyAlignment="1">
      <alignment horizontal="center" vertical="center" wrapText="1"/>
    </xf>
    <xf numFmtId="0" fontId="5" fillId="0" borderId="32"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33" xfId="0" applyFont="1" applyBorder="1" applyAlignment="1">
      <alignment horizontal="left" vertical="center" wrapText="1"/>
    </xf>
    <xf numFmtId="0" fontId="32" fillId="0" borderId="33" xfId="0" applyFont="1" applyBorder="1" applyAlignment="1">
      <alignment horizontal="center" vertical="center"/>
    </xf>
    <xf numFmtId="0" fontId="5" fillId="0" borderId="34" xfId="0" applyFont="1" applyBorder="1" applyAlignment="1">
      <alignment horizontal="center" vertical="center" wrapText="1"/>
    </xf>
    <xf numFmtId="0" fontId="32" fillId="0" borderId="36" xfId="0" applyFont="1" applyBorder="1" applyAlignment="1">
      <alignment horizontal="center" vertical="center" wrapText="1"/>
    </xf>
    <xf numFmtId="0" fontId="33" fillId="0" borderId="39" xfId="0" applyFont="1" applyBorder="1" applyAlignment="1">
      <alignment horizontal="center" vertical="center" wrapText="1"/>
    </xf>
    <xf numFmtId="0" fontId="32" fillId="0" borderId="27" xfId="0" applyFont="1" applyBorder="1" applyAlignment="1">
      <alignment horizontal="left" vertical="center" wrapText="1"/>
    </xf>
    <xf numFmtId="0" fontId="17" fillId="0" borderId="27" xfId="0" applyFont="1" applyBorder="1" applyAlignment="1">
      <alignment horizontal="center" vertical="center" wrapText="1"/>
    </xf>
    <xf numFmtId="0" fontId="17" fillId="0" borderId="43"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4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1" fillId="0" borderId="7" xfId="0" applyFont="1" applyBorder="1" applyAlignment="1">
      <alignment horizontal="left" vertical="center" wrapText="1"/>
    </xf>
    <xf numFmtId="0" fontId="1"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1" fillId="0" borderId="5" xfId="0" applyFont="1" applyBorder="1" applyAlignment="1">
      <alignment horizontal="left" vertical="center" wrapText="1"/>
    </xf>
    <xf numFmtId="0" fontId="3" fillId="0" borderId="5" xfId="0" applyFont="1" applyBorder="1" applyAlignment="1">
      <alignment horizontal="lef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3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0" xfId="0" applyFont="1" applyBorder="1" applyAlignment="1">
      <alignment horizontal="center" vertical="center" wrapText="1"/>
    </xf>
    <xf numFmtId="0" fontId="4" fillId="0" borderId="9"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1"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29" xfId="0" applyFont="1" applyBorder="1" applyAlignment="1">
      <alignment horizontal="center" vertical="center" wrapText="1"/>
    </xf>
    <xf numFmtId="0" fontId="32" fillId="0" borderId="24" xfId="0" applyFont="1" applyBorder="1" applyAlignment="1">
      <alignment horizontal="center" vertical="center" wrapText="1"/>
    </xf>
    <xf numFmtId="0" fontId="33" fillId="0" borderId="38"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44" xfId="0" applyFont="1" applyBorder="1" applyAlignment="1">
      <alignment horizontal="center" vertical="center" wrapText="1"/>
    </xf>
    <xf numFmtId="0" fontId="33" fillId="0" borderId="42" xfId="0" applyFont="1" applyBorder="1" applyAlignment="1">
      <alignment horizontal="center" vertical="center" wrapText="1"/>
    </xf>
    <xf numFmtId="0" fontId="30" fillId="0" borderId="25" xfId="0" applyFont="1" applyBorder="1" applyAlignment="1">
      <alignment horizontal="center"/>
    </xf>
    <xf numFmtId="0" fontId="30" fillId="0" borderId="26" xfId="0" applyFont="1" applyBorder="1" applyAlignment="1">
      <alignment horizontal="center"/>
    </xf>
    <xf numFmtId="4" fontId="23" fillId="5" borderId="5" xfId="0" applyNumberFormat="1" applyFont="1" applyFill="1" applyBorder="1" applyAlignment="1">
      <alignment horizontal="center" vertical="center" wrapText="1"/>
    </xf>
    <xf numFmtId="4" fontId="23" fillId="5" borderId="7" xfId="0" applyNumberFormat="1" applyFont="1" applyFill="1" applyBorder="1" applyAlignment="1">
      <alignment horizontal="center" vertical="center" wrapText="1"/>
    </xf>
    <xf numFmtId="4" fontId="23" fillId="5" borderId="3" xfId="0" applyNumberFormat="1" applyFont="1" applyFill="1" applyBorder="1" applyAlignment="1">
      <alignment horizontal="center" vertical="center" wrapText="1"/>
    </xf>
    <xf numFmtId="0" fontId="23" fillId="0" borderId="5"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3"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1" fillId="0" borderId="2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0" xfId="0" applyFill="1"/>
    <xf numFmtId="0" fontId="10"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7" xfId="0" applyFont="1" applyFill="1" applyBorder="1" applyAlignment="1">
      <alignment horizontal="left" vertical="center" wrapText="1"/>
    </xf>
    <xf numFmtId="0" fontId="0" fillId="0" borderId="7" xfId="0" applyFill="1" applyBorder="1"/>
    <xf numFmtId="0" fontId="0" fillId="0" borderId="3" xfId="0" applyFill="1" applyBorder="1"/>
    <xf numFmtId="0" fontId="0" fillId="0" borderId="8" xfId="0" applyFill="1" applyBorder="1" applyAlignment="1">
      <alignment vertical="center" wrapText="1"/>
    </xf>
    <xf numFmtId="0" fontId="9" fillId="0" borderId="5" xfId="0" applyFont="1" applyFill="1" applyBorder="1" applyAlignment="1">
      <alignment vertical="center" wrapText="1"/>
    </xf>
    <xf numFmtId="0" fontId="9" fillId="0" borderId="7" xfId="0" applyFont="1" applyFill="1" applyBorder="1" applyAlignment="1">
      <alignment vertical="center" wrapText="1"/>
    </xf>
    <xf numFmtId="0" fontId="9" fillId="0" borderId="3" xfId="0" applyFont="1" applyFill="1" applyBorder="1" applyAlignment="1">
      <alignment vertical="center" wrapText="1"/>
    </xf>
    <xf numFmtId="0" fontId="3" fillId="0" borderId="5" xfId="0" applyFont="1" applyFill="1" applyBorder="1" applyAlignment="1">
      <alignment vertical="center" wrapText="1"/>
    </xf>
    <xf numFmtId="0" fontId="3" fillId="0" borderId="7" xfId="0" applyFont="1" applyFill="1" applyBorder="1" applyAlignment="1">
      <alignment vertical="center" wrapText="1"/>
    </xf>
    <xf numFmtId="0" fontId="3" fillId="0" borderId="7" xfId="0" applyFont="1" applyFill="1" applyBorder="1" applyAlignment="1">
      <alignment wrapText="1"/>
    </xf>
    <xf numFmtId="0" fontId="3" fillId="0" borderId="3" xfId="0" applyFont="1" applyFill="1" applyBorder="1" applyAlignment="1">
      <alignment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11" xfId="0" applyFont="1" applyFill="1" applyBorder="1" applyAlignment="1">
      <alignment wrapText="1"/>
    </xf>
    <xf numFmtId="0" fontId="3" fillId="0" borderId="8" xfId="0" applyFont="1" applyFill="1" applyBorder="1" applyAlignment="1">
      <alignment vertical="center" wrapText="1"/>
    </xf>
    <xf numFmtId="0" fontId="3" fillId="0" borderId="8" xfId="0" applyFont="1" applyFill="1" applyBorder="1" applyAlignment="1">
      <alignment wrapText="1"/>
    </xf>
    <xf numFmtId="0" fontId="9" fillId="0" borderId="8" xfId="0" applyFont="1" applyFill="1" applyBorder="1" applyAlignment="1">
      <alignment vertical="center" wrapText="1"/>
    </xf>
    <xf numFmtId="0" fontId="0" fillId="0" borderId="4" xfId="0" applyFill="1" applyBorder="1" applyAlignment="1">
      <alignment vertical="center" wrapText="1"/>
    </xf>
    <xf numFmtId="0" fontId="9"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9" fillId="0" borderId="5"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3" xfId="0" applyFont="1" applyFill="1" applyBorder="1" applyAlignment="1">
      <alignment horizontal="left" vertical="center" wrapText="1"/>
    </xf>
  </cellXfs>
  <cellStyles count="2">
    <cellStyle name="Κανονικό" xfId="0" builtinId="0"/>
    <cellStyle name="Ποσοστό"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
  <sheetViews>
    <sheetView tabSelected="1" zoomScale="120" zoomScaleNormal="120" workbookViewId="0">
      <selection activeCell="D4" sqref="D4"/>
    </sheetView>
  </sheetViews>
  <sheetFormatPr defaultColWidth="8.85546875" defaultRowHeight="12.75" x14ac:dyDescent="0.2"/>
  <cols>
    <col min="1" max="1" width="20.28515625" style="69" customWidth="1"/>
    <col min="2" max="2" width="19.85546875" style="70" customWidth="1"/>
    <col min="3" max="3" width="23" style="70" customWidth="1"/>
    <col min="4" max="4" width="165.28515625" style="70" customWidth="1"/>
    <col min="5" max="5" width="98.85546875" style="70" customWidth="1"/>
    <col min="6" max="6" width="40.42578125" style="70" bestFit="1" customWidth="1"/>
    <col min="7" max="7" width="36.7109375" style="70" bestFit="1" customWidth="1"/>
    <col min="8" max="8" width="42.140625" style="69" bestFit="1" customWidth="1"/>
    <col min="9" max="10" width="8.85546875" style="70"/>
    <col min="11" max="11" width="13.5703125" style="70" customWidth="1"/>
    <col min="12" max="12" width="44.28515625" style="70" customWidth="1"/>
    <col min="13" max="13" width="8.85546875" style="70"/>
    <col min="14" max="14" width="39.42578125" style="70" customWidth="1"/>
    <col min="15" max="16384" width="8.85546875" style="70"/>
  </cols>
  <sheetData>
    <row r="1" spans="1:11" x14ac:dyDescent="0.2">
      <c r="B1" s="70" t="s">
        <v>15</v>
      </c>
    </row>
    <row r="2" spans="1:11" ht="13.5" thickBot="1" x14ac:dyDescent="0.25"/>
    <row r="3" spans="1:11" ht="49.5" customHeight="1" thickBot="1" x14ac:dyDescent="0.25">
      <c r="A3" s="86" t="s">
        <v>2</v>
      </c>
      <c r="B3" s="87" t="s">
        <v>0</v>
      </c>
      <c r="C3" s="86" t="s">
        <v>1</v>
      </c>
      <c r="D3" s="86" t="s">
        <v>3</v>
      </c>
      <c r="E3" s="86" t="s">
        <v>326</v>
      </c>
      <c r="F3" s="86" t="s">
        <v>327</v>
      </c>
      <c r="G3" s="86" t="s">
        <v>328</v>
      </c>
      <c r="H3" s="86" t="s">
        <v>325</v>
      </c>
      <c r="J3" s="71"/>
    </row>
    <row r="4" spans="1:11" ht="204.75" thickBot="1" x14ac:dyDescent="0.25">
      <c r="A4" s="139" t="s">
        <v>319</v>
      </c>
      <c r="B4" s="137" t="s">
        <v>52</v>
      </c>
      <c r="C4" s="4" t="str">
        <f>'PO-SO-INDICATORS'!B48</f>
        <v xml:space="preserve">(vi) Promoting the transition to a circular and resource efficient economy
</v>
      </c>
      <c r="D4" s="75" t="s">
        <v>405</v>
      </c>
      <c r="E4" s="49" t="s">
        <v>423</v>
      </c>
      <c r="F4" s="73" t="s">
        <v>464</v>
      </c>
      <c r="G4" s="74" t="s">
        <v>463</v>
      </c>
      <c r="H4" s="73" t="s">
        <v>422</v>
      </c>
      <c r="K4" s="6"/>
    </row>
    <row r="5" spans="1:11" ht="205.5" customHeight="1" thickBot="1" x14ac:dyDescent="0.25">
      <c r="A5" s="140"/>
      <c r="B5" s="138"/>
      <c r="C5" s="4" t="str">
        <f>'PO-SO-INDICATORS'!B51</f>
        <v xml:space="preserve">vii) Enhancing protection and preservation of nature, biodiversity and green infrastructure, including in urban areas, and reducing all forms of pollution
</v>
      </c>
      <c r="D5" s="75" t="s">
        <v>417</v>
      </c>
      <c r="E5" s="74" t="s">
        <v>419</v>
      </c>
      <c r="F5" s="75" t="s">
        <v>466</v>
      </c>
      <c r="G5" s="75" t="s">
        <v>465</v>
      </c>
      <c r="H5" s="50" t="s">
        <v>404</v>
      </c>
    </row>
    <row r="6" spans="1:11" ht="141" thickBot="1" x14ac:dyDescent="0.25">
      <c r="A6" s="47" t="s">
        <v>318</v>
      </c>
      <c r="B6" s="3" t="s">
        <v>53</v>
      </c>
      <c r="C6" s="4" t="str">
        <f>'PO-SO-INDICATORS'!B67</f>
        <v xml:space="preserve">(ii) Developing and enhancing sustainable, climate resilient, intelligent and intermodal national, regional and local mobility, including improved access to TEN-T and cross-border mobility
</v>
      </c>
      <c r="D6" s="5" t="s">
        <v>406</v>
      </c>
      <c r="E6" s="5" t="s">
        <v>418</v>
      </c>
      <c r="F6" s="5" t="s">
        <v>468</v>
      </c>
      <c r="G6" s="75" t="s">
        <v>467</v>
      </c>
      <c r="H6" s="50" t="s">
        <v>402</v>
      </c>
    </row>
    <row r="7" spans="1:11" ht="166.5" thickBot="1" x14ac:dyDescent="0.25">
      <c r="A7" s="142" t="s">
        <v>317</v>
      </c>
      <c r="B7" s="141" t="s">
        <v>54</v>
      </c>
      <c r="C7" s="4" t="str">
        <f>'PO-SO-INDICATORS'!B81</f>
        <v xml:space="preserve">(v) Ensuring equal access to health care and fostering resilience of health systems, including primary care, and promoting the transition from institutional to family- and community-based care </v>
      </c>
      <c r="D7" s="5" t="s">
        <v>407</v>
      </c>
      <c r="E7" s="74" t="s">
        <v>413</v>
      </c>
      <c r="F7" s="74" t="s">
        <v>470</v>
      </c>
      <c r="G7" s="49" t="s">
        <v>469</v>
      </c>
      <c r="H7" s="50" t="s">
        <v>403</v>
      </c>
    </row>
    <row r="8" spans="1:11" ht="166.5" thickBot="1" x14ac:dyDescent="0.25">
      <c r="A8" s="140"/>
      <c r="B8" s="138"/>
      <c r="C8" s="4" t="str">
        <f>'PO-SO-INDICATORS'!B84</f>
        <v>(vi) Enhancing the role of culture and sustainable tourism in economic development, social inclusion and social innovation</v>
      </c>
      <c r="D8" s="5" t="s">
        <v>412</v>
      </c>
      <c r="E8" s="75" t="s">
        <v>421</v>
      </c>
      <c r="F8" s="5" t="s">
        <v>472</v>
      </c>
      <c r="G8" s="5" t="s">
        <v>471</v>
      </c>
      <c r="H8" s="47" t="s">
        <v>424</v>
      </c>
    </row>
    <row r="9" spans="1:11" ht="166.5" thickBot="1" x14ac:dyDescent="0.25">
      <c r="A9" s="47" t="s">
        <v>316</v>
      </c>
      <c r="B9" s="3" t="s">
        <v>56</v>
      </c>
      <c r="C9" s="4" t="s">
        <v>320</v>
      </c>
      <c r="D9" s="5" t="s">
        <v>408</v>
      </c>
      <c r="E9" s="5" t="s">
        <v>420</v>
      </c>
      <c r="F9" s="5" t="s">
        <v>474</v>
      </c>
      <c r="G9" s="5" t="s">
        <v>473</v>
      </c>
      <c r="H9" s="47" t="s">
        <v>329</v>
      </c>
    </row>
    <row r="10" spans="1:11" ht="15" x14ac:dyDescent="0.25">
      <c r="E10"/>
    </row>
  </sheetData>
  <mergeCells count="4">
    <mergeCell ref="B4:B5"/>
    <mergeCell ref="A4:A5"/>
    <mergeCell ref="B7:B8"/>
    <mergeCell ref="A7:A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opLeftCell="A7" workbookViewId="0">
      <selection activeCell="I7" sqref="I7"/>
    </sheetView>
  </sheetViews>
  <sheetFormatPr defaultRowHeight="15" x14ac:dyDescent="0.25"/>
  <cols>
    <col min="1" max="1" width="11.5703125" customWidth="1"/>
    <col min="2" max="2" width="14.85546875" customWidth="1"/>
    <col min="3" max="3" width="24.85546875" customWidth="1"/>
    <col min="4" max="11" width="15.140625" customWidth="1"/>
    <col min="13" max="13" width="11.28515625" customWidth="1"/>
  </cols>
  <sheetData>
    <row r="1" spans="1:13" x14ac:dyDescent="0.25">
      <c r="A1" t="s">
        <v>31</v>
      </c>
    </row>
    <row r="2" spans="1:13" ht="15.75" thickBot="1" x14ac:dyDescent="0.3"/>
    <row r="3" spans="1:13" ht="51.75" thickBot="1" x14ac:dyDescent="0.3">
      <c r="A3" s="190" t="s">
        <v>359</v>
      </c>
      <c r="B3" s="190" t="s">
        <v>2</v>
      </c>
      <c r="C3" s="54" t="s">
        <v>23</v>
      </c>
      <c r="D3" s="190" t="s">
        <v>358</v>
      </c>
      <c r="E3" s="54" t="s">
        <v>33</v>
      </c>
      <c r="F3" s="188" t="s">
        <v>361</v>
      </c>
      <c r="G3" s="189"/>
      <c r="H3" s="54" t="s">
        <v>34</v>
      </c>
      <c r="I3" s="188" t="s">
        <v>36</v>
      </c>
      <c r="J3" s="189"/>
      <c r="K3" s="54" t="s">
        <v>45</v>
      </c>
      <c r="L3" s="54" t="s">
        <v>38</v>
      </c>
      <c r="M3" s="54" t="s">
        <v>40</v>
      </c>
    </row>
    <row r="4" spans="1:13" ht="25.5" x14ac:dyDescent="0.25">
      <c r="A4" s="192"/>
      <c r="B4" s="192"/>
      <c r="C4" s="55" t="s">
        <v>32</v>
      </c>
      <c r="D4" s="192"/>
      <c r="E4" s="55" t="s">
        <v>360</v>
      </c>
      <c r="F4" s="190" t="s">
        <v>363</v>
      </c>
      <c r="G4" s="55" t="s">
        <v>364</v>
      </c>
      <c r="H4" s="55" t="s">
        <v>35</v>
      </c>
      <c r="I4" s="55" t="s">
        <v>366</v>
      </c>
      <c r="J4" s="55" t="s">
        <v>367</v>
      </c>
      <c r="K4" s="55" t="s">
        <v>37</v>
      </c>
      <c r="L4" s="55" t="s">
        <v>39</v>
      </c>
      <c r="M4" s="55" t="s">
        <v>362</v>
      </c>
    </row>
    <row r="5" spans="1:13" ht="15.75" thickBot="1" x14ac:dyDescent="0.3">
      <c r="A5" s="191"/>
      <c r="B5" s="191"/>
      <c r="C5" s="56"/>
      <c r="D5" s="191"/>
      <c r="E5" s="56"/>
      <c r="F5" s="191"/>
      <c r="G5" s="57" t="s">
        <v>365</v>
      </c>
      <c r="H5" s="56"/>
      <c r="I5" s="57" t="s">
        <v>41</v>
      </c>
      <c r="J5" s="57" t="s">
        <v>42</v>
      </c>
      <c r="K5" s="56"/>
      <c r="L5" s="56"/>
      <c r="M5" s="56"/>
    </row>
    <row r="6" spans="1:13" ht="15.75" thickBot="1" x14ac:dyDescent="0.3">
      <c r="A6" s="182">
        <v>2</v>
      </c>
      <c r="B6" s="185" t="s">
        <v>43</v>
      </c>
      <c r="C6" s="58" t="s">
        <v>29</v>
      </c>
      <c r="D6" s="63"/>
      <c r="E6" s="63">
        <f>F6+G6</f>
        <v>0</v>
      </c>
      <c r="F6" s="63"/>
      <c r="G6" s="63"/>
      <c r="H6" s="63">
        <f>I6+J6</f>
        <v>0</v>
      </c>
      <c r="I6" s="63"/>
      <c r="J6" s="63"/>
      <c r="K6" s="63">
        <f>E6+H6</f>
        <v>0</v>
      </c>
      <c r="L6" s="67" t="e">
        <f>E6/K6</f>
        <v>#DIV/0!</v>
      </c>
      <c r="M6" s="63"/>
    </row>
    <row r="7" spans="1:13" ht="15.75" thickBot="1" x14ac:dyDescent="0.3">
      <c r="A7" s="183"/>
      <c r="B7" s="186"/>
      <c r="C7" s="58" t="s">
        <v>368</v>
      </c>
      <c r="D7" s="63"/>
      <c r="E7" s="63">
        <f>F7+G7</f>
        <v>10000000</v>
      </c>
      <c r="F7" s="63">
        <f>'Table4. Dim1'!I4*0.8*0.9</f>
        <v>9000000</v>
      </c>
      <c r="G7" s="63">
        <f>'Table4. Dim1'!I4*0.8*0.1</f>
        <v>1000000</v>
      </c>
      <c r="H7" s="63">
        <f t="shared" ref="H7:H33" si="0">I7+J7</f>
        <v>2500000</v>
      </c>
      <c r="I7" s="63">
        <f>'Table4. Dim1'!I4*0.2</f>
        <v>2500000</v>
      </c>
      <c r="J7" s="63"/>
      <c r="K7" s="63">
        <f>E7+H7</f>
        <v>12500000</v>
      </c>
      <c r="L7" s="67">
        <f>E7/K7</f>
        <v>0.8</v>
      </c>
      <c r="M7" s="63"/>
    </row>
    <row r="8" spans="1:13" ht="15.75" thickBot="1" x14ac:dyDescent="0.3">
      <c r="A8" s="183"/>
      <c r="B8" s="186"/>
      <c r="C8" s="58" t="s">
        <v>369</v>
      </c>
      <c r="D8" s="63"/>
      <c r="E8" s="63">
        <f t="shared" ref="E8:E33" si="1">F8+G8</f>
        <v>0</v>
      </c>
      <c r="F8" s="63"/>
      <c r="G8" s="63"/>
      <c r="H8" s="63">
        <f t="shared" si="0"/>
        <v>0</v>
      </c>
      <c r="I8" s="63"/>
      <c r="J8" s="63"/>
      <c r="K8" s="63">
        <f t="shared" ref="K8:K33" si="2">E8+H8</f>
        <v>0</v>
      </c>
      <c r="L8" s="67" t="e">
        <f t="shared" ref="L8:L41" si="3">E8/K8</f>
        <v>#DIV/0!</v>
      </c>
      <c r="M8" s="63"/>
    </row>
    <row r="9" spans="1:13" ht="15.75" thickBot="1" x14ac:dyDescent="0.3">
      <c r="A9" s="183"/>
      <c r="B9" s="186"/>
      <c r="C9" s="58" t="s">
        <v>370</v>
      </c>
      <c r="D9" s="63"/>
      <c r="E9" s="63">
        <f t="shared" si="1"/>
        <v>0</v>
      </c>
      <c r="F9" s="63"/>
      <c r="G9" s="63"/>
      <c r="H9" s="63">
        <f t="shared" si="0"/>
        <v>0</v>
      </c>
      <c r="I9" s="63"/>
      <c r="J9" s="63"/>
      <c r="K9" s="63">
        <f t="shared" si="2"/>
        <v>0</v>
      </c>
      <c r="L9" s="67" t="e">
        <f t="shared" si="3"/>
        <v>#DIV/0!</v>
      </c>
      <c r="M9" s="63"/>
    </row>
    <row r="10" spans="1:13" ht="15.75" thickBot="1" x14ac:dyDescent="0.3">
      <c r="A10" s="183"/>
      <c r="B10" s="186"/>
      <c r="C10" s="58" t="s">
        <v>48</v>
      </c>
      <c r="D10" s="63"/>
      <c r="E10" s="63">
        <f t="shared" si="1"/>
        <v>0</v>
      </c>
      <c r="F10" s="63"/>
      <c r="G10" s="63"/>
      <c r="H10" s="63">
        <f t="shared" si="0"/>
        <v>0</v>
      </c>
      <c r="I10" s="63"/>
      <c r="J10" s="63"/>
      <c r="K10" s="63">
        <f t="shared" si="2"/>
        <v>0</v>
      </c>
      <c r="L10" s="67" t="e">
        <f t="shared" si="3"/>
        <v>#DIV/0!</v>
      </c>
      <c r="M10" s="63"/>
    </row>
    <row r="11" spans="1:13" ht="15.75" thickBot="1" x14ac:dyDescent="0.3">
      <c r="A11" s="183"/>
      <c r="B11" s="186"/>
      <c r="C11" s="58" t="s">
        <v>49</v>
      </c>
      <c r="D11" s="63"/>
      <c r="E11" s="63">
        <f t="shared" si="1"/>
        <v>0</v>
      </c>
      <c r="F11" s="63"/>
      <c r="G11" s="63"/>
      <c r="H11" s="63">
        <f t="shared" si="0"/>
        <v>0</v>
      </c>
      <c r="I11" s="63"/>
      <c r="J11" s="63"/>
      <c r="K11" s="63">
        <f t="shared" si="2"/>
        <v>0</v>
      </c>
      <c r="L11" s="67" t="e">
        <f t="shared" si="3"/>
        <v>#DIV/0!</v>
      </c>
      <c r="M11" s="63"/>
    </row>
    <row r="12" spans="1:13" ht="15.75" thickBot="1" x14ac:dyDescent="0.3">
      <c r="A12" s="184"/>
      <c r="B12" s="187"/>
      <c r="C12" s="58" t="s">
        <v>371</v>
      </c>
      <c r="D12" s="63"/>
      <c r="E12" s="63">
        <f t="shared" si="1"/>
        <v>0</v>
      </c>
      <c r="F12" s="63"/>
      <c r="G12" s="63"/>
      <c r="H12" s="63">
        <f t="shared" si="0"/>
        <v>0</v>
      </c>
      <c r="I12" s="63"/>
      <c r="J12" s="63"/>
      <c r="K12" s="63">
        <f t="shared" si="2"/>
        <v>0</v>
      </c>
      <c r="L12" s="67" t="e">
        <f t="shared" si="3"/>
        <v>#DIV/0!</v>
      </c>
      <c r="M12" s="63"/>
    </row>
    <row r="13" spans="1:13" ht="15.75" thickBot="1" x14ac:dyDescent="0.3">
      <c r="A13" s="182">
        <v>3</v>
      </c>
      <c r="B13" s="185" t="s">
        <v>44</v>
      </c>
      <c r="C13" s="58" t="s">
        <v>29</v>
      </c>
      <c r="D13" s="63"/>
      <c r="E13" s="63">
        <f>F13+G13</f>
        <v>0</v>
      </c>
      <c r="F13" s="63"/>
      <c r="G13" s="63"/>
      <c r="H13" s="63">
        <f>I13+J13</f>
        <v>0</v>
      </c>
      <c r="I13" s="63"/>
      <c r="J13" s="63"/>
      <c r="K13" s="63">
        <f t="shared" si="2"/>
        <v>0</v>
      </c>
      <c r="L13" s="67" t="e">
        <f t="shared" si="3"/>
        <v>#DIV/0!</v>
      </c>
      <c r="M13" s="63"/>
    </row>
    <row r="14" spans="1:13" ht="15.75" thickBot="1" x14ac:dyDescent="0.3">
      <c r="A14" s="183"/>
      <c r="B14" s="186"/>
      <c r="C14" s="58" t="s">
        <v>368</v>
      </c>
      <c r="D14" s="63"/>
      <c r="E14" s="63">
        <f t="shared" si="1"/>
        <v>6800000</v>
      </c>
      <c r="F14" s="63">
        <f>'Table4. Dim1'!I5*0.8*0.9</f>
        <v>6120000</v>
      </c>
      <c r="G14" s="63">
        <f>'Table4. Dim1'!I5*0.8*0.1</f>
        <v>680000</v>
      </c>
      <c r="H14" s="63">
        <f t="shared" ref="H14" si="4">I14+J14</f>
        <v>1700000</v>
      </c>
      <c r="I14" s="63">
        <f>'Table4. Dim1'!I5*0.2</f>
        <v>1700000</v>
      </c>
      <c r="J14" s="63"/>
      <c r="K14" s="63">
        <f t="shared" si="2"/>
        <v>8500000</v>
      </c>
      <c r="L14" s="67">
        <f t="shared" si="3"/>
        <v>0.8</v>
      </c>
      <c r="M14" s="63"/>
    </row>
    <row r="15" spans="1:13" ht="15.75" thickBot="1" x14ac:dyDescent="0.3">
      <c r="A15" s="183"/>
      <c r="B15" s="186"/>
      <c r="C15" s="58" t="s">
        <v>369</v>
      </c>
      <c r="D15" s="63"/>
      <c r="E15" s="63">
        <f t="shared" si="1"/>
        <v>0</v>
      </c>
      <c r="F15" s="63"/>
      <c r="G15" s="63"/>
      <c r="H15" s="63">
        <f t="shared" si="0"/>
        <v>0</v>
      </c>
      <c r="I15" s="63"/>
      <c r="J15" s="63"/>
      <c r="K15" s="63">
        <f t="shared" si="2"/>
        <v>0</v>
      </c>
      <c r="L15" s="67" t="e">
        <f t="shared" si="3"/>
        <v>#DIV/0!</v>
      </c>
      <c r="M15" s="63"/>
    </row>
    <row r="16" spans="1:13" ht="15.75" thickBot="1" x14ac:dyDescent="0.3">
      <c r="A16" s="183"/>
      <c r="B16" s="186"/>
      <c r="C16" s="58" t="s">
        <v>370</v>
      </c>
      <c r="D16" s="63"/>
      <c r="E16" s="63">
        <f t="shared" si="1"/>
        <v>0</v>
      </c>
      <c r="F16" s="63"/>
      <c r="G16" s="63"/>
      <c r="H16" s="63">
        <f t="shared" si="0"/>
        <v>0</v>
      </c>
      <c r="I16" s="63"/>
      <c r="J16" s="63"/>
      <c r="K16" s="63">
        <f t="shared" si="2"/>
        <v>0</v>
      </c>
      <c r="L16" s="67" t="e">
        <f t="shared" si="3"/>
        <v>#DIV/0!</v>
      </c>
      <c r="M16" s="63"/>
    </row>
    <row r="17" spans="1:13" ht="15.75" thickBot="1" x14ac:dyDescent="0.3">
      <c r="A17" s="183"/>
      <c r="B17" s="186"/>
      <c r="C17" s="58" t="s">
        <v>48</v>
      </c>
      <c r="D17" s="63"/>
      <c r="E17" s="63">
        <f t="shared" si="1"/>
        <v>0</v>
      </c>
      <c r="F17" s="63"/>
      <c r="G17" s="63"/>
      <c r="H17" s="63">
        <f t="shared" si="0"/>
        <v>0</v>
      </c>
      <c r="I17" s="63"/>
      <c r="J17" s="63"/>
      <c r="K17" s="63">
        <f t="shared" si="2"/>
        <v>0</v>
      </c>
      <c r="L17" s="67" t="e">
        <f t="shared" si="3"/>
        <v>#DIV/0!</v>
      </c>
      <c r="M17" s="63"/>
    </row>
    <row r="18" spans="1:13" ht="15.75" thickBot="1" x14ac:dyDescent="0.3">
      <c r="A18" s="183"/>
      <c r="B18" s="186"/>
      <c r="C18" s="58" t="s">
        <v>49</v>
      </c>
      <c r="D18" s="63"/>
      <c r="E18" s="63">
        <f t="shared" si="1"/>
        <v>0</v>
      </c>
      <c r="F18" s="63"/>
      <c r="G18" s="63"/>
      <c r="H18" s="63">
        <f t="shared" si="0"/>
        <v>0</v>
      </c>
      <c r="I18" s="63"/>
      <c r="J18" s="63"/>
      <c r="K18" s="63">
        <f t="shared" si="2"/>
        <v>0</v>
      </c>
      <c r="L18" s="67" t="e">
        <f t="shared" si="3"/>
        <v>#DIV/0!</v>
      </c>
      <c r="M18" s="63"/>
    </row>
    <row r="19" spans="1:13" ht="15.75" thickBot="1" x14ac:dyDescent="0.3">
      <c r="A19" s="184"/>
      <c r="B19" s="187"/>
      <c r="C19" s="58" t="s">
        <v>371</v>
      </c>
      <c r="D19" s="63"/>
      <c r="E19" s="63">
        <f t="shared" si="1"/>
        <v>0</v>
      </c>
      <c r="F19" s="63"/>
      <c r="G19" s="63"/>
      <c r="H19" s="63">
        <f t="shared" si="0"/>
        <v>0</v>
      </c>
      <c r="I19" s="63"/>
      <c r="J19" s="63"/>
      <c r="K19" s="63">
        <f t="shared" si="2"/>
        <v>0</v>
      </c>
      <c r="L19" s="67" t="e">
        <f t="shared" si="3"/>
        <v>#DIV/0!</v>
      </c>
      <c r="M19" s="63"/>
    </row>
    <row r="20" spans="1:13" ht="15.75" thickBot="1" x14ac:dyDescent="0.3">
      <c r="A20" s="182">
        <v>4</v>
      </c>
      <c r="B20" s="185" t="s">
        <v>396</v>
      </c>
      <c r="C20" s="58" t="s">
        <v>29</v>
      </c>
      <c r="D20" s="63"/>
      <c r="E20" s="63">
        <f>F20+G20</f>
        <v>0</v>
      </c>
      <c r="F20" s="63"/>
      <c r="G20" s="63"/>
      <c r="H20" s="63">
        <f>I20+J20</f>
        <v>0</v>
      </c>
      <c r="I20" s="63"/>
      <c r="J20" s="63"/>
      <c r="K20" s="63">
        <f t="shared" si="2"/>
        <v>0</v>
      </c>
      <c r="L20" s="67" t="e">
        <f t="shared" si="3"/>
        <v>#DIV/0!</v>
      </c>
      <c r="M20" s="63"/>
    </row>
    <row r="21" spans="1:13" ht="15.75" thickBot="1" x14ac:dyDescent="0.3">
      <c r="A21" s="183"/>
      <c r="B21" s="186"/>
      <c r="C21" s="58" t="s">
        <v>368</v>
      </c>
      <c r="D21" s="63"/>
      <c r="E21" s="63">
        <f t="shared" si="1"/>
        <v>7200000</v>
      </c>
      <c r="F21" s="63">
        <f>'Table4. Dim1'!I6*0.8*0.9</f>
        <v>6480000</v>
      </c>
      <c r="G21" s="63">
        <f>'Table4. Dim1'!I6*0.8*0.1</f>
        <v>720000</v>
      </c>
      <c r="H21" s="63">
        <f t="shared" ref="H21" si="5">I21+J21</f>
        <v>1800000</v>
      </c>
      <c r="I21" s="63">
        <f>'Table4. Dim1'!I6*0.2</f>
        <v>1800000</v>
      </c>
      <c r="J21" s="63"/>
      <c r="K21" s="63">
        <f t="shared" si="2"/>
        <v>9000000</v>
      </c>
      <c r="L21" s="67">
        <f t="shared" si="3"/>
        <v>0.8</v>
      </c>
      <c r="M21" s="63"/>
    </row>
    <row r="22" spans="1:13" ht="15.75" thickBot="1" x14ac:dyDescent="0.3">
      <c r="A22" s="183"/>
      <c r="B22" s="186"/>
      <c r="C22" s="58" t="s">
        <v>369</v>
      </c>
      <c r="D22" s="63"/>
      <c r="E22" s="63">
        <f t="shared" si="1"/>
        <v>0</v>
      </c>
      <c r="F22" s="63"/>
      <c r="G22" s="63"/>
      <c r="H22" s="63">
        <f t="shared" si="0"/>
        <v>0</v>
      </c>
      <c r="I22" s="63"/>
      <c r="J22" s="63"/>
      <c r="K22" s="63">
        <f t="shared" si="2"/>
        <v>0</v>
      </c>
      <c r="L22" s="67" t="e">
        <f t="shared" si="3"/>
        <v>#DIV/0!</v>
      </c>
      <c r="M22" s="63"/>
    </row>
    <row r="23" spans="1:13" ht="15.75" thickBot="1" x14ac:dyDescent="0.3">
      <c r="A23" s="183"/>
      <c r="B23" s="186"/>
      <c r="C23" s="58" t="s">
        <v>370</v>
      </c>
      <c r="D23" s="63"/>
      <c r="E23" s="63">
        <f t="shared" si="1"/>
        <v>0</v>
      </c>
      <c r="F23" s="63"/>
      <c r="G23" s="63"/>
      <c r="H23" s="63">
        <f t="shared" si="0"/>
        <v>0</v>
      </c>
      <c r="I23" s="63"/>
      <c r="J23" s="63"/>
      <c r="K23" s="63">
        <f t="shared" si="2"/>
        <v>0</v>
      </c>
      <c r="L23" s="67" t="e">
        <f t="shared" si="3"/>
        <v>#DIV/0!</v>
      </c>
      <c r="M23" s="63"/>
    </row>
    <row r="24" spans="1:13" ht="15.75" thickBot="1" x14ac:dyDescent="0.3">
      <c r="A24" s="183"/>
      <c r="B24" s="186"/>
      <c r="C24" s="58" t="s">
        <v>48</v>
      </c>
      <c r="D24" s="63"/>
      <c r="E24" s="63">
        <f t="shared" si="1"/>
        <v>0</v>
      </c>
      <c r="F24" s="63"/>
      <c r="G24" s="63"/>
      <c r="H24" s="63">
        <f t="shared" si="0"/>
        <v>0</v>
      </c>
      <c r="I24" s="63"/>
      <c r="J24" s="63"/>
      <c r="K24" s="63">
        <f t="shared" si="2"/>
        <v>0</v>
      </c>
      <c r="L24" s="67" t="e">
        <f t="shared" si="3"/>
        <v>#DIV/0!</v>
      </c>
      <c r="M24" s="63"/>
    </row>
    <row r="25" spans="1:13" ht="15.75" thickBot="1" x14ac:dyDescent="0.3">
      <c r="A25" s="183"/>
      <c r="B25" s="186"/>
      <c r="C25" s="58" t="s">
        <v>49</v>
      </c>
      <c r="D25" s="63"/>
      <c r="E25" s="63">
        <f t="shared" si="1"/>
        <v>0</v>
      </c>
      <c r="F25" s="63"/>
      <c r="G25" s="63"/>
      <c r="H25" s="63">
        <f t="shared" si="0"/>
        <v>0</v>
      </c>
      <c r="I25" s="63"/>
      <c r="J25" s="63"/>
      <c r="K25" s="63">
        <f t="shared" si="2"/>
        <v>0</v>
      </c>
      <c r="L25" s="67" t="e">
        <f t="shared" si="3"/>
        <v>#DIV/0!</v>
      </c>
      <c r="M25" s="63"/>
    </row>
    <row r="26" spans="1:13" ht="15.75" thickBot="1" x14ac:dyDescent="0.3">
      <c r="A26" s="184"/>
      <c r="B26" s="187"/>
      <c r="C26" s="58" t="s">
        <v>371</v>
      </c>
      <c r="D26" s="63"/>
      <c r="E26" s="63">
        <f t="shared" si="1"/>
        <v>0</v>
      </c>
      <c r="F26" s="63"/>
      <c r="G26" s="63"/>
      <c r="H26" s="63">
        <f t="shared" si="0"/>
        <v>0</v>
      </c>
      <c r="I26" s="63"/>
      <c r="J26" s="63"/>
      <c r="K26" s="63">
        <f t="shared" si="2"/>
        <v>0</v>
      </c>
      <c r="L26" s="67" t="e">
        <f t="shared" si="3"/>
        <v>#DIV/0!</v>
      </c>
      <c r="M26" s="63"/>
    </row>
    <row r="27" spans="1:13" ht="15.75" thickBot="1" x14ac:dyDescent="0.3">
      <c r="A27" s="182" t="s">
        <v>385</v>
      </c>
      <c r="B27" s="185" t="s">
        <v>397</v>
      </c>
      <c r="C27" s="58" t="s">
        <v>29</v>
      </c>
      <c r="D27" s="63"/>
      <c r="E27" s="63">
        <f>F27+G27</f>
        <v>0</v>
      </c>
      <c r="F27" s="63"/>
      <c r="G27" s="63"/>
      <c r="H27" s="63">
        <f>I27+J27</f>
        <v>0</v>
      </c>
      <c r="I27" s="63"/>
      <c r="J27" s="63"/>
      <c r="K27" s="63">
        <f t="shared" si="2"/>
        <v>0</v>
      </c>
      <c r="L27" s="67" t="e">
        <f t="shared" si="3"/>
        <v>#DIV/0!</v>
      </c>
      <c r="M27" s="63"/>
    </row>
    <row r="28" spans="1:13" ht="15.75" thickBot="1" x14ac:dyDescent="0.3">
      <c r="A28" s="183"/>
      <c r="B28" s="186"/>
      <c r="C28" s="58" t="s">
        <v>368</v>
      </c>
      <c r="D28" s="63"/>
      <c r="E28" s="63">
        <f t="shared" si="1"/>
        <v>2650000</v>
      </c>
      <c r="F28" s="63">
        <f>'Table4. Dim1'!I7*0.8*0.9</f>
        <v>2385000</v>
      </c>
      <c r="G28" s="63">
        <f>'Table4. Dim1'!I7*0.8*0.1</f>
        <v>265000</v>
      </c>
      <c r="H28" s="63">
        <f t="shared" ref="H28" si="6">I28+J28</f>
        <v>662500</v>
      </c>
      <c r="I28" s="63">
        <f>'Table4. Dim1'!I7*0.2</f>
        <v>662500</v>
      </c>
      <c r="J28" s="63"/>
      <c r="K28" s="63">
        <f t="shared" si="2"/>
        <v>3312500</v>
      </c>
      <c r="L28" s="67">
        <f t="shared" si="3"/>
        <v>0.8</v>
      </c>
      <c r="M28" s="63"/>
    </row>
    <row r="29" spans="1:13" ht="15.75" thickBot="1" x14ac:dyDescent="0.3">
      <c r="A29" s="183"/>
      <c r="B29" s="186"/>
      <c r="C29" s="58" t="s">
        <v>369</v>
      </c>
      <c r="D29" s="63"/>
      <c r="E29" s="63">
        <f t="shared" si="1"/>
        <v>0</v>
      </c>
      <c r="F29" s="63"/>
      <c r="G29" s="63"/>
      <c r="H29" s="63">
        <f t="shared" si="0"/>
        <v>0</v>
      </c>
      <c r="I29" s="63"/>
      <c r="J29" s="63"/>
      <c r="K29" s="63">
        <f t="shared" si="2"/>
        <v>0</v>
      </c>
      <c r="L29" s="67" t="e">
        <f t="shared" si="3"/>
        <v>#DIV/0!</v>
      </c>
      <c r="M29" s="63"/>
    </row>
    <row r="30" spans="1:13" ht="15.75" thickBot="1" x14ac:dyDescent="0.3">
      <c r="A30" s="183"/>
      <c r="B30" s="186"/>
      <c r="C30" s="58" t="s">
        <v>370</v>
      </c>
      <c r="D30" s="63"/>
      <c r="E30" s="63">
        <f t="shared" si="1"/>
        <v>0</v>
      </c>
      <c r="F30" s="63"/>
      <c r="G30" s="63"/>
      <c r="H30" s="63">
        <f t="shared" si="0"/>
        <v>0</v>
      </c>
      <c r="I30" s="63"/>
      <c r="J30" s="63"/>
      <c r="K30" s="63">
        <f t="shared" si="2"/>
        <v>0</v>
      </c>
      <c r="L30" s="67" t="e">
        <f t="shared" si="3"/>
        <v>#DIV/0!</v>
      </c>
      <c r="M30" s="63"/>
    </row>
    <row r="31" spans="1:13" ht="15.75" thickBot="1" x14ac:dyDescent="0.3">
      <c r="A31" s="183"/>
      <c r="B31" s="186"/>
      <c r="C31" s="58" t="s">
        <v>48</v>
      </c>
      <c r="D31" s="63"/>
      <c r="E31" s="63">
        <f t="shared" si="1"/>
        <v>0</v>
      </c>
      <c r="F31" s="63"/>
      <c r="G31" s="63"/>
      <c r="H31" s="63">
        <f t="shared" si="0"/>
        <v>0</v>
      </c>
      <c r="I31" s="63"/>
      <c r="J31" s="63"/>
      <c r="K31" s="63">
        <f t="shared" si="2"/>
        <v>0</v>
      </c>
      <c r="L31" s="67" t="e">
        <f t="shared" si="3"/>
        <v>#DIV/0!</v>
      </c>
      <c r="M31" s="63"/>
    </row>
    <row r="32" spans="1:13" ht="15.75" thickBot="1" x14ac:dyDescent="0.3">
      <c r="A32" s="183"/>
      <c r="B32" s="186"/>
      <c r="C32" s="58" t="s">
        <v>49</v>
      </c>
      <c r="D32" s="63"/>
      <c r="E32" s="63">
        <f t="shared" si="1"/>
        <v>0</v>
      </c>
      <c r="F32" s="63"/>
      <c r="G32" s="63"/>
      <c r="H32" s="63">
        <f t="shared" si="0"/>
        <v>0</v>
      </c>
      <c r="I32" s="63"/>
      <c r="J32" s="63"/>
      <c r="K32" s="63">
        <f t="shared" si="2"/>
        <v>0</v>
      </c>
      <c r="L32" s="67" t="e">
        <f t="shared" si="3"/>
        <v>#DIV/0!</v>
      </c>
      <c r="M32" s="63"/>
    </row>
    <row r="33" spans="1:13" ht="15.75" thickBot="1" x14ac:dyDescent="0.3">
      <c r="A33" s="184"/>
      <c r="B33" s="187"/>
      <c r="C33" s="58" t="s">
        <v>371</v>
      </c>
      <c r="D33" s="63"/>
      <c r="E33" s="63">
        <f t="shared" si="1"/>
        <v>0</v>
      </c>
      <c r="F33" s="63"/>
      <c r="G33" s="63"/>
      <c r="H33" s="63">
        <f t="shared" si="0"/>
        <v>0</v>
      </c>
      <c r="I33" s="63"/>
      <c r="J33" s="63"/>
      <c r="K33" s="63">
        <f t="shared" si="2"/>
        <v>0</v>
      </c>
      <c r="L33" s="67" t="e">
        <f t="shared" si="3"/>
        <v>#DIV/0!</v>
      </c>
      <c r="M33" s="63"/>
    </row>
    <row r="34" spans="1:13" s="29" customFormat="1" ht="15.75" thickBot="1" x14ac:dyDescent="0.3">
      <c r="A34" s="64"/>
      <c r="B34" s="65" t="s">
        <v>45</v>
      </c>
      <c r="C34" s="65" t="s">
        <v>46</v>
      </c>
      <c r="D34" s="66"/>
      <c r="E34" s="66"/>
      <c r="F34" s="66"/>
      <c r="G34" s="66"/>
      <c r="H34" s="66"/>
      <c r="I34" s="66"/>
      <c r="J34" s="66"/>
      <c r="K34" s="66"/>
      <c r="L34" s="68"/>
      <c r="M34" s="66"/>
    </row>
    <row r="35" spans="1:13" ht="15.75" thickBot="1" x14ac:dyDescent="0.3">
      <c r="A35" s="60"/>
      <c r="B35" s="59"/>
      <c r="C35" s="58" t="s">
        <v>29</v>
      </c>
      <c r="D35" s="63"/>
      <c r="E35" s="63">
        <f>E6+E13+E20+E27</f>
        <v>0</v>
      </c>
      <c r="F35" s="63">
        <f t="shared" ref="F35:G35" si="7">F6+F13+F20+F27</f>
        <v>0</v>
      </c>
      <c r="G35" s="63">
        <f t="shared" si="7"/>
        <v>0</v>
      </c>
      <c r="H35" s="63">
        <f>H6+H13+H20+H27</f>
        <v>0</v>
      </c>
      <c r="I35" s="63">
        <f t="shared" ref="I35:J35" si="8">I6+I13+I20+I27</f>
        <v>0</v>
      </c>
      <c r="J35" s="63">
        <f t="shared" si="8"/>
        <v>0</v>
      </c>
      <c r="K35" s="63">
        <f>K6+K13+K20+K27</f>
        <v>0</v>
      </c>
      <c r="L35" s="67" t="e">
        <f t="shared" si="3"/>
        <v>#DIV/0!</v>
      </c>
      <c r="M35" s="63"/>
    </row>
    <row r="36" spans="1:13" ht="15.75" thickBot="1" x14ac:dyDescent="0.3">
      <c r="A36" s="60"/>
      <c r="B36" s="59"/>
      <c r="C36" s="58" t="s">
        <v>372</v>
      </c>
      <c r="D36" s="63"/>
      <c r="E36" s="63">
        <f>E7+E14+E21+E28</f>
        <v>26650000</v>
      </c>
      <c r="F36" s="63">
        <f t="shared" ref="E36:K41" si="9">F7+F14+F21+F28</f>
        <v>23985000</v>
      </c>
      <c r="G36" s="63">
        <f t="shared" si="9"/>
        <v>2665000</v>
      </c>
      <c r="H36" s="63">
        <f t="shared" si="9"/>
        <v>6662500</v>
      </c>
      <c r="I36" s="63">
        <f t="shared" si="9"/>
        <v>6662500</v>
      </c>
      <c r="J36" s="63">
        <f t="shared" si="9"/>
        <v>0</v>
      </c>
      <c r="K36" s="63">
        <f t="shared" si="9"/>
        <v>33312500</v>
      </c>
      <c r="L36" s="67">
        <f>E36/K36</f>
        <v>0.8</v>
      </c>
      <c r="M36" s="63"/>
    </row>
    <row r="37" spans="1:13" ht="15.75" thickBot="1" x14ac:dyDescent="0.3">
      <c r="A37" s="60"/>
      <c r="B37" s="59"/>
      <c r="C37" s="58" t="s">
        <v>373</v>
      </c>
      <c r="D37" s="63"/>
      <c r="E37" s="63">
        <f t="shared" si="9"/>
        <v>0</v>
      </c>
      <c r="F37" s="63">
        <f t="shared" si="9"/>
        <v>0</v>
      </c>
      <c r="G37" s="63">
        <f t="shared" si="9"/>
        <v>0</v>
      </c>
      <c r="H37" s="63">
        <f t="shared" si="9"/>
        <v>0</v>
      </c>
      <c r="I37" s="63">
        <f t="shared" si="9"/>
        <v>0</v>
      </c>
      <c r="J37" s="63">
        <f t="shared" si="9"/>
        <v>0</v>
      </c>
      <c r="K37" s="63">
        <f t="shared" si="9"/>
        <v>0</v>
      </c>
      <c r="L37" s="67" t="e">
        <f t="shared" si="3"/>
        <v>#DIV/0!</v>
      </c>
      <c r="M37" s="63"/>
    </row>
    <row r="38" spans="1:13" ht="15.75" thickBot="1" x14ac:dyDescent="0.3">
      <c r="A38" s="60"/>
      <c r="B38" s="59"/>
      <c r="C38" s="58" t="s">
        <v>47</v>
      </c>
      <c r="D38" s="63"/>
      <c r="E38" s="63">
        <f t="shared" si="9"/>
        <v>0</v>
      </c>
      <c r="F38" s="63">
        <f t="shared" si="9"/>
        <v>0</v>
      </c>
      <c r="G38" s="63">
        <f t="shared" si="9"/>
        <v>0</v>
      </c>
      <c r="H38" s="63">
        <f t="shared" si="9"/>
        <v>0</v>
      </c>
      <c r="I38" s="63">
        <f t="shared" si="9"/>
        <v>0</v>
      </c>
      <c r="J38" s="63">
        <f t="shared" si="9"/>
        <v>0</v>
      </c>
      <c r="K38" s="63">
        <f t="shared" si="9"/>
        <v>0</v>
      </c>
      <c r="L38" s="67" t="e">
        <f t="shared" si="3"/>
        <v>#DIV/0!</v>
      </c>
      <c r="M38" s="63"/>
    </row>
    <row r="39" spans="1:13" ht="15.75" thickBot="1" x14ac:dyDescent="0.3">
      <c r="A39" s="60"/>
      <c r="B39" s="59"/>
      <c r="C39" s="58" t="s">
        <v>48</v>
      </c>
      <c r="D39" s="63"/>
      <c r="E39" s="63">
        <f t="shared" si="9"/>
        <v>0</v>
      </c>
      <c r="F39" s="63">
        <f t="shared" si="9"/>
        <v>0</v>
      </c>
      <c r="G39" s="63">
        <f t="shared" si="9"/>
        <v>0</v>
      </c>
      <c r="H39" s="63">
        <f t="shared" si="9"/>
        <v>0</v>
      </c>
      <c r="I39" s="63">
        <f t="shared" si="9"/>
        <v>0</v>
      </c>
      <c r="J39" s="63">
        <f t="shared" si="9"/>
        <v>0</v>
      </c>
      <c r="K39" s="63">
        <f t="shared" si="9"/>
        <v>0</v>
      </c>
      <c r="L39" s="67" t="e">
        <f t="shared" si="3"/>
        <v>#DIV/0!</v>
      </c>
      <c r="M39" s="63"/>
    </row>
    <row r="40" spans="1:13" ht="15.75" thickBot="1" x14ac:dyDescent="0.3">
      <c r="A40" s="60"/>
      <c r="B40" s="59"/>
      <c r="C40" s="58" t="s">
        <v>49</v>
      </c>
      <c r="D40" s="63"/>
      <c r="E40" s="63">
        <f t="shared" si="9"/>
        <v>0</v>
      </c>
      <c r="F40" s="63">
        <f t="shared" si="9"/>
        <v>0</v>
      </c>
      <c r="G40" s="63">
        <f t="shared" si="9"/>
        <v>0</v>
      </c>
      <c r="H40" s="63">
        <f t="shared" si="9"/>
        <v>0</v>
      </c>
      <c r="I40" s="63">
        <f t="shared" si="9"/>
        <v>0</v>
      </c>
      <c r="J40" s="63">
        <f t="shared" si="9"/>
        <v>0</v>
      </c>
      <c r="K40" s="63">
        <f t="shared" si="9"/>
        <v>0</v>
      </c>
      <c r="L40" s="67" t="e">
        <f t="shared" si="3"/>
        <v>#DIV/0!</v>
      </c>
      <c r="M40" s="63"/>
    </row>
    <row r="41" spans="1:13" ht="15.75" thickBot="1" x14ac:dyDescent="0.3">
      <c r="A41" s="60"/>
      <c r="B41" s="59"/>
      <c r="C41" s="58" t="s">
        <v>371</v>
      </c>
      <c r="D41" s="63"/>
      <c r="E41" s="63">
        <f t="shared" si="9"/>
        <v>0</v>
      </c>
      <c r="F41" s="63">
        <f t="shared" si="9"/>
        <v>0</v>
      </c>
      <c r="G41" s="63">
        <f t="shared" si="9"/>
        <v>0</v>
      </c>
      <c r="H41" s="63">
        <f t="shared" si="9"/>
        <v>0</v>
      </c>
      <c r="I41" s="63">
        <f t="shared" si="9"/>
        <v>0</v>
      </c>
      <c r="J41" s="63">
        <f t="shared" si="9"/>
        <v>0</v>
      </c>
      <c r="K41" s="63">
        <f t="shared" si="9"/>
        <v>0</v>
      </c>
      <c r="L41" s="67" t="e">
        <f t="shared" si="3"/>
        <v>#DIV/0!</v>
      </c>
      <c r="M41" s="63"/>
    </row>
    <row r="42" spans="1:13" s="29" customFormat="1" ht="15.75" thickBot="1" x14ac:dyDescent="0.3">
      <c r="A42" s="64"/>
      <c r="B42" s="65" t="s">
        <v>45</v>
      </c>
      <c r="C42" s="65" t="s">
        <v>46</v>
      </c>
      <c r="D42" s="66"/>
      <c r="E42" s="66">
        <f>SUM(E35:E41)</f>
        <v>26650000</v>
      </c>
      <c r="F42" s="66">
        <f t="shared" ref="F42:G42" si="10">SUM(F35:F41)</f>
        <v>23985000</v>
      </c>
      <c r="G42" s="66">
        <f t="shared" si="10"/>
        <v>2665000</v>
      </c>
      <c r="H42" s="66">
        <f>SUM(H35:H41)</f>
        <v>6662500</v>
      </c>
      <c r="I42" s="66">
        <f t="shared" ref="I42:J42" si="11">SUM(I35:I41)</f>
        <v>6662500</v>
      </c>
      <c r="J42" s="66">
        <f t="shared" si="11"/>
        <v>0</v>
      </c>
      <c r="K42" s="66">
        <f>SUM(K35:K41)</f>
        <v>33312500</v>
      </c>
      <c r="L42" s="68">
        <f>E42/K42</f>
        <v>0.8</v>
      </c>
      <c r="M42" s="66"/>
    </row>
  </sheetData>
  <mergeCells count="14">
    <mergeCell ref="I3:J3"/>
    <mergeCell ref="F4:F5"/>
    <mergeCell ref="A6:A12"/>
    <mergeCell ref="B6:B12"/>
    <mergeCell ref="A3:A5"/>
    <mergeCell ref="B3:B5"/>
    <mergeCell ref="D3:D5"/>
    <mergeCell ref="F3:G3"/>
    <mergeCell ref="A13:A19"/>
    <mergeCell ref="B13:B19"/>
    <mergeCell ref="A20:A26"/>
    <mergeCell ref="B20:B26"/>
    <mergeCell ref="A27:A33"/>
    <mergeCell ref="B27:B3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33"/>
  <sheetViews>
    <sheetView workbookViewId="0">
      <selection activeCell="B8" sqref="B8:B14"/>
    </sheetView>
  </sheetViews>
  <sheetFormatPr defaultRowHeight="15" x14ac:dyDescent="0.25"/>
  <cols>
    <col min="1" max="1" width="34.28515625" customWidth="1"/>
    <col min="2" max="2" width="42.140625" customWidth="1"/>
    <col min="3" max="3" width="36.42578125" hidden="1" customWidth="1"/>
    <col min="4" max="4" width="40.5703125" hidden="1" customWidth="1"/>
  </cols>
  <sheetData>
    <row r="1" spans="1:4" ht="5.25" customHeight="1" thickBot="1" x14ac:dyDescent="0.3"/>
    <row r="2" spans="1:4" s="29" customFormat="1" ht="15.75" thickBot="1" x14ac:dyDescent="0.3">
      <c r="A2" s="27" t="s">
        <v>57</v>
      </c>
      <c r="B2" s="28" t="s">
        <v>5</v>
      </c>
      <c r="C2" s="28" t="s">
        <v>58</v>
      </c>
      <c r="D2" s="28" t="s">
        <v>59</v>
      </c>
    </row>
    <row r="3" spans="1:4" ht="15.75" thickBot="1" x14ac:dyDescent="0.3">
      <c r="A3" s="17">
        <v>-1</v>
      </c>
      <c r="B3" s="18">
        <v>-2</v>
      </c>
      <c r="C3" s="18">
        <v>-3</v>
      </c>
      <c r="D3" s="18">
        <v>-4</v>
      </c>
    </row>
    <row r="4" spans="1:4" ht="60.75" thickBot="1" x14ac:dyDescent="0.3">
      <c r="A4" s="196" t="s">
        <v>60</v>
      </c>
      <c r="B4" s="19" t="s">
        <v>173</v>
      </c>
      <c r="C4" s="19" t="s">
        <v>119</v>
      </c>
      <c r="D4" s="19" t="s">
        <v>61</v>
      </c>
    </row>
    <row r="5" spans="1:4" ht="45.75" thickBot="1" x14ac:dyDescent="0.3">
      <c r="A5" s="197"/>
      <c r="B5" s="19" t="s">
        <v>62</v>
      </c>
      <c r="C5" s="19" t="s">
        <v>63</v>
      </c>
      <c r="D5" s="19" t="s">
        <v>64</v>
      </c>
    </row>
    <row r="6" spans="1:4" ht="30.75" thickBot="1" x14ac:dyDescent="0.3">
      <c r="A6" s="197"/>
      <c r="B6" s="19" t="s">
        <v>65</v>
      </c>
      <c r="C6" s="19" t="s">
        <v>66</v>
      </c>
      <c r="D6" s="19" t="s">
        <v>67</v>
      </c>
    </row>
    <row r="7" spans="1:4" ht="30.75" thickBot="1" x14ac:dyDescent="0.3">
      <c r="A7" s="198"/>
      <c r="B7" s="19" t="s">
        <v>68</v>
      </c>
      <c r="C7" s="19" t="s">
        <v>69</v>
      </c>
      <c r="D7" s="19" t="s">
        <v>70</v>
      </c>
    </row>
    <row r="8" spans="1:4" ht="30.75" thickBot="1" x14ac:dyDescent="0.3">
      <c r="A8" s="196" t="s">
        <v>52</v>
      </c>
      <c r="B8" s="19" t="s">
        <v>71</v>
      </c>
      <c r="C8" s="19" t="s">
        <v>72</v>
      </c>
      <c r="D8" s="19" t="s">
        <v>73</v>
      </c>
    </row>
    <row r="9" spans="1:4" ht="30.75" thickBot="1" x14ac:dyDescent="0.3">
      <c r="A9" s="197"/>
      <c r="B9" s="19" t="s">
        <v>74</v>
      </c>
      <c r="C9" s="19" t="s">
        <v>75</v>
      </c>
      <c r="D9" s="19" t="s">
        <v>76</v>
      </c>
    </row>
    <row r="10" spans="1:4" ht="30.75" thickBot="1" x14ac:dyDescent="0.3">
      <c r="A10" s="197"/>
      <c r="B10" s="19" t="s">
        <v>77</v>
      </c>
      <c r="C10" s="19" t="s">
        <v>78</v>
      </c>
      <c r="D10" s="19" t="s">
        <v>79</v>
      </c>
    </row>
    <row r="11" spans="1:4" ht="60.75" thickBot="1" x14ac:dyDescent="0.3">
      <c r="A11" s="197"/>
      <c r="B11" s="19" t="s">
        <v>80</v>
      </c>
      <c r="C11" s="19" t="s">
        <v>81</v>
      </c>
      <c r="D11" s="19" t="s">
        <v>82</v>
      </c>
    </row>
    <row r="12" spans="1:4" ht="30.75" thickBot="1" x14ac:dyDescent="0.3">
      <c r="A12" s="197"/>
      <c r="B12" s="19" t="s">
        <v>83</v>
      </c>
      <c r="C12" s="19" t="s">
        <v>84</v>
      </c>
      <c r="D12" s="19" t="s">
        <v>85</v>
      </c>
    </row>
    <row r="13" spans="1:4" ht="30.75" thickBot="1" x14ac:dyDescent="0.3">
      <c r="A13" s="197"/>
      <c r="B13" s="19" t="s">
        <v>86</v>
      </c>
      <c r="C13" s="19" t="s">
        <v>87</v>
      </c>
      <c r="D13" s="19" t="s">
        <v>88</v>
      </c>
    </row>
    <row r="14" spans="1:4" ht="30.75" thickBot="1" x14ac:dyDescent="0.3">
      <c r="A14" s="198"/>
      <c r="B14" s="19" t="s">
        <v>89</v>
      </c>
      <c r="C14" s="19" t="s">
        <v>90</v>
      </c>
      <c r="D14" s="19" t="s">
        <v>91</v>
      </c>
    </row>
    <row r="15" spans="1:4" ht="45.75" thickBot="1" x14ac:dyDescent="0.3">
      <c r="A15" s="196" t="s">
        <v>53</v>
      </c>
      <c r="B15" s="19" t="s">
        <v>92</v>
      </c>
      <c r="C15" s="19" t="s">
        <v>93</v>
      </c>
      <c r="D15" s="19" t="s">
        <v>94</v>
      </c>
    </row>
    <row r="16" spans="1:4" ht="30.75" thickBot="1" x14ac:dyDescent="0.3">
      <c r="A16" s="197"/>
      <c r="B16" s="19" t="s">
        <v>95</v>
      </c>
      <c r="C16" s="19" t="s">
        <v>96</v>
      </c>
      <c r="D16" s="19" t="s">
        <v>97</v>
      </c>
    </row>
    <row r="17" spans="1:4" ht="60.75" thickBot="1" x14ac:dyDescent="0.3">
      <c r="A17" s="197"/>
      <c r="B17" s="19" t="s">
        <v>98</v>
      </c>
      <c r="C17" s="19" t="s">
        <v>99</v>
      </c>
      <c r="D17" s="19" t="s">
        <v>100</v>
      </c>
    </row>
    <row r="18" spans="1:4" ht="30.75" thickBot="1" x14ac:dyDescent="0.3">
      <c r="A18" s="198"/>
      <c r="B18" s="19" t="s">
        <v>101</v>
      </c>
      <c r="C18" s="19" t="s">
        <v>102</v>
      </c>
      <c r="D18" s="19" t="s">
        <v>103</v>
      </c>
    </row>
    <row r="19" spans="1:4" ht="60.75" thickBot="1" x14ac:dyDescent="0.3">
      <c r="A19" s="196" t="s">
        <v>54</v>
      </c>
      <c r="B19" s="19" t="s">
        <v>104</v>
      </c>
      <c r="C19" s="19" t="s">
        <v>105</v>
      </c>
      <c r="D19" s="19" t="s">
        <v>106</v>
      </c>
    </row>
    <row r="20" spans="1:4" ht="54" customHeight="1" thickBot="1" x14ac:dyDescent="0.3">
      <c r="A20" s="197"/>
      <c r="B20" s="19" t="s">
        <v>107</v>
      </c>
      <c r="C20" s="19" t="s">
        <v>108</v>
      </c>
      <c r="D20" s="19" t="s">
        <v>109</v>
      </c>
    </row>
    <row r="21" spans="1:4" ht="63" customHeight="1" thickBot="1" x14ac:dyDescent="0.3">
      <c r="A21" s="197"/>
      <c r="B21" s="19" t="s">
        <v>110</v>
      </c>
      <c r="C21" s="19" t="s">
        <v>111</v>
      </c>
      <c r="D21" s="19" t="s">
        <v>112</v>
      </c>
    </row>
    <row r="22" spans="1:4" ht="40.5" customHeight="1" thickBot="1" x14ac:dyDescent="0.3">
      <c r="A22" s="198"/>
      <c r="B22" s="20" t="s">
        <v>113</v>
      </c>
      <c r="C22" s="19" t="s">
        <v>114</v>
      </c>
      <c r="D22" s="19" t="s">
        <v>115</v>
      </c>
    </row>
    <row r="23" spans="1:4" ht="87" customHeight="1" thickBot="1" x14ac:dyDescent="0.3">
      <c r="A23" s="21" t="s">
        <v>116</v>
      </c>
      <c r="B23" s="19" t="s">
        <v>117</v>
      </c>
      <c r="C23" s="19" t="s">
        <v>118</v>
      </c>
      <c r="D23" s="19"/>
    </row>
    <row r="24" spans="1:4" ht="30.75" thickBot="1" x14ac:dyDescent="0.3">
      <c r="A24" s="193" t="s">
        <v>55</v>
      </c>
      <c r="B24" s="19" t="s">
        <v>160</v>
      </c>
      <c r="C24" s="19"/>
      <c r="D24" s="19"/>
    </row>
    <row r="25" spans="1:4" ht="15.75" thickBot="1" x14ac:dyDescent="0.3">
      <c r="A25" s="194"/>
      <c r="B25" s="19" t="s">
        <v>161</v>
      </c>
      <c r="C25" s="19"/>
      <c r="D25" s="19"/>
    </row>
    <row r="26" spans="1:4" ht="15.75" thickBot="1" x14ac:dyDescent="0.3">
      <c r="A26" s="194"/>
      <c r="B26" s="19" t="s">
        <v>162</v>
      </c>
      <c r="C26" s="19"/>
      <c r="D26" s="19"/>
    </row>
    <row r="27" spans="1:4" ht="45.75" thickBot="1" x14ac:dyDescent="0.3">
      <c r="A27" s="194"/>
      <c r="B27" s="19" t="s">
        <v>163</v>
      </c>
      <c r="C27" s="19"/>
      <c r="D27" s="19"/>
    </row>
    <row r="28" spans="1:4" ht="15.75" thickBot="1" x14ac:dyDescent="0.3">
      <c r="A28" s="194"/>
      <c r="B28" s="19" t="s">
        <v>164</v>
      </c>
      <c r="C28" s="19"/>
      <c r="D28" s="19"/>
    </row>
    <row r="29" spans="1:4" ht="30.75" thickBot="1" x14ac:dyDescent="0.3">
      <c r="A29" s="195"/>
      <c r="B29" s="19" t="s">
        <v>165</v>
      </c>
      <c r="C29" s="19"/>
      <c r="D29" s="19"/>
    </row>
    <row r="30" spans="1:4" ht="29.25" customHeight="1" thickBot="1" x14ac:dyDescent="0.3">
      <c r="A30" s="193" t="s">
        <v>141</v>
      </c>
      <c r="B30" s="19" t="s">
        <v>166</v>
      </c>
      <c r="C30" s="19"/>
      <c r="D30" s="19"/>
    </row>
    <row r="31" spans="1:4" ht="15.75" thickBot="1" x14ac:dyDescent="0.3">
      <c r="A31" s="194"/>
      <c r="B31" s="19" t="s">
        <v>167</v>
      </c>
      <c r="C31" s="19"/>
      <c r="D31" s="19"/>
    </row>
    <row r="32" spans="1:4" ht="30.75" thickBot="1" x14ac:dyDescent="0.3">
      <c r="A32" s="194"/>
      <c r="B32" s="19" t="s">
        <v>168</v>
      </c>
      <c r="C32" s="19"/>
      <c r="D32" s="19"/>
    </row>
    <row r="33" spans="1:4" ht="30.75" thickBot="1" x14ac:dyDescent="0.3">
      <c r="A33" s="195"/>
      <c r="B33" s="19" t="s">
        <v>169</v>
      </c>
      <c r="C33" s="19"/>
      <c r="D33" s="19"/>
    </row>
  </sheetData>
  <mergeCells count="6">
    <mergeCell ref="A30:A33"/>
    <mergeCell ref="A24:A29"/>
    <mergeCell ref="A4:A7"/>
    <mergeCell ref="A8:A14"/>
    <mergeCell ref="A15:A18"/>
    <mergeCell ref="A19:A2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8"/>
  <sheetViews>
    <sheetView workbookViewId="0">
      <pane xSplit="2" ySplit="3" topLeftCell="C58" activePane="bottomRight" state="frozen"/>
      <selection pane="topRight" activeCell="C1" sqref="C1"/>
      <selection pane="bottomLeft" activeCell="A4" sqref="A4"/>
      <selection pane="bottomRight" activeCell="C18" sqref="C18"/>
    </sheetView>
  </sheetViews>
  <sheetFormatPr defaultRowHeight="15" x14ac:dyDescent="0.25"/>
  <cols>
    <col min="1" max="1" width="23.85546875" customWidth="1"/>
    <col min="2" max="2" width="30.140625" customWidth="1"/>
    <col min="3" max="3" width="51.42578125" style="213" customWidth="1"/>
    <col min="4" max="4" width="52.7109375" style="213" customWidth="1"/>
  </cols>
  <sheetData>
    <row r="1" spans="1:4" ht="8.25" customHeight="1" thickBot="1" x14ac:dyDescent="0.3"/>
    <row r="2" spans="1:4" ht="15.75" thickBot="1" x14ac:dyDescent="0.3">
      <c r="A2" s="38" t="s">
        <v>313</v>
      </c>
      <c r="B2" s="39" t="s">
        <v>314</v>
      </c>
      <c r="C2" s="214" t="s">
        <v>58</v>
      </c>
      <c r="D2" s="214" t="s">
        <v>59</v>
      </c>
    </row>
    <row r="3" spans="1:4" ht="15.75" thickBot="1" x14ac:dyDescent="0.3">
      <c r="A3" s="22">
        <v>-1</v>
      </c>
      <c r="B3" s="33">
        <v>-2</v>
      </c>
      <c r="C3" s="215">
        <v>-3</v>
      </c>
      <c r="D3" s="215">
        <v>-4</v>
      </c>
    </row>
    <row r="4" spans="1:4" ht="25.5" customHeight="1" x14ac:dyDescent="0.25">
      <c r="A4" s="207" t="s">
        <v>239</v>
      </c>
      <c r="B4" s="196" t="s">
        <v>173</v>
      </c>
      <c r="C4" s="216" t="s">
        <v>170</v>
      </c>
      <c r="D4" s="217" t="s">
        <v>171</v>
      </c>
    </row>
    <row r="5" spans="1:4" ht="15.75" thickBot="1" x14ac:dyDescent="0.3">
      <c r="A5" s="208"/>
      <c r="B5" s="197"/>
      <c r="C5" s="218" t="s">
        <v>151</v>
      </c>
      <c r="D5" s="219" t="s">
        <v>172</v>
      </c>
    </row>
    <row r="6" spans="1:4" ht="25.5" x14ac:dyDescent="0.25">
      <c r="A6" s="208"/>
      <c r="B6" s="197"/>
      <c r="C6" s="220" t="s">
        <v>152</v>
      </c>
      <c r="D6" s="216" t="s">
        <v>142</v>
      </c>
    </row>
    <row r="7" spans="1:4" x14ac:dyDescent="0.25">
      <c r="A7" s="208"/>
      <c r="B7" s="197"/>
      <c r="C7" s="220" t="s">
        <v>153</v>
      </c>
      <c r="D7" s="221" t="s">
        <v>143</v>
      </c>
    </row>
    <row r="8" spans="1:4" ht="25.5" x14ac:dyDescent="0.25">
      <c r="A8" s="208"/>
      <c r="B8" s="197"/>
      <c r="C8" s="220" t="s">
        <v>174</v>
      </c>
      <c r="D8" s="221" t="s">
        <v>144</v>
      </c>
    </row>
    <row r="9" spans="1:4" x14ac:dyDescent="0.25">
      <c r="A9" s="208"/>
      <c r="B9" s="197"/>
      <c r="C9" s="220" t="s">
        <v>120</v>
      </c>
      <c r="D9" s="222"/>
    </row>
    <row r="10" spans="1:4" ht="26.25" thickBot="1" x14ac:dyDescent="0.3">
      <c r="A10" s="208"/>
      <c r="B10" s="197"/>
      <c r="C10" s="220" t="s">
        <v>121</v>
      </c>
      <c r="D10" s="223"/>
    </row>
    <row r="11" spans="1:4" x14ac:dyDescent="0.25">
      <c r="A11" s="208"/>
      <c r="B11" s="197"/>
      <c r="C11" s="216" t="s">
        <v>122</v>
      </c>
      <c r="D11" s="217" t="s">
        <v>145</v>
      </c>
    </row>
    <row r="12" spans="1:4" x14ac:dyDescent="0.25">
      <c r="A12" s="208"/>
      <c r="B12" s="197"/>
      <c r="C12" s="221" t="s">
        <v>123</v>
      </c>
      <c r="D12" s="220" t="s">
        <v>146</v>
      </c>
    </row>
    <row r="13" spans="1:4" x14ac:dyDescent="0.25">
      <c r="A13" s="208"/>
      <c r="B13" s="197"/>
      <c r="C13" s="221" t="s">
        <v>154</v>
      </c>
      <c r="D13" s="220" t="s">
        <v>147</v>
      </c>
    </row>
    <row r="14" spans="1:4" ht="15.75" thickBot="1" x14ac:dyDescent="0.3">
      <c r="A14" s="208"/>
      <c r="B14" s="197"/>
      <c r="C14" s="218"/>
      <c r="D14" s="219" t="s">
        <v>299</v>
      </c>
    </row>
    <row r="15" spans="1:4" x14ac:dyDescent="0.25">
      <c r="A15" s="208"/>
      <c r="B15" s="41"/>
      <c r="C15" s="220"/>
      <c r="D15" s="224"/>
    </row>
    <row r="16" spans="1:4" ht="15.75" thickBot="1" x14ac:dyDescent="0.3">
      <c r="A16" s="208"/>
      <c r="B16" s="41"/>
      <c r="C16" s="220"/>
      <c r="D16" s="224"/>
    </row>
    <row r="17" spans="1:4" ht="45.75" customHeight="1" x14ac:dyDescent="0.25">
      <c r="A17" s="197"/>
      <c r="B17" s="196" t="s">
        <v>62</v>
      </c>
      <c r="C17" s="216" t="s">
        <v>175</v>
      </c>
      <c r="D17" s="216" t="s">
        <v>176</v>
      </c>
    </row>
    <row r="18" spans="1:4" ht="25.5" x14ac:dyDescent="0.25">
      <c r="A18" s="197"/>
      <c r="B18" s="197"/>
      <c r="C18" s="221" t="s">
        <v>124</v>
      </c>
      <c r="D18" s="221" t="s">
        <v>177</v>
      </c>
    </row>
    <row r="19" spans="1:4" ht="15.75" thickBot="1" x14ac:dyDescent="0.3">
      <c r="A19" s="197"/>
      <c r="B19" s="198"/>
      <c r="C19" s="223"/>
      <c r="D19" s="218" t="s">
        <v>148</v>
      </c>
    </row>
    <row r="20" spans="1:4" ht="71.25" customHeight="1" x14ac:dyDescent="0.25">
      <c r="A20" s="197"/>
      <c r="B20" s="196" t="s">
        <v>178</v>
      </c>
      <c r="C20" s="225" t="s">
        <v>155</v>
      </c>
      <c r="D20" s="217" t="s">
        <v>180</v>
      </c>
    </row>
    <row r="21" spans="1:4" ht="25.5" x14ac:dyDescent="0.25">
      <c r="A21" s="197"/>
      <c r="B21" s="197"/>
      <c r="C21" s="226" t="s">
        <v>179</v>
      </c>
      <c r="D21" s="220" t="s">
        <v>125</v>
      </c>
    </row>
    <row r="22" spans="1:4" x14ac:dyDescent="0.25">
      <c r="A22" s="197"/>
      <c r="B22" s="197"/>
      <c r="C22" s="226"/>
      <c r="D22" s="220" t="s">
        <v>126</v>
      </c>
    </row>
    <row r="23" spans="1:4" ht="15.75" thickBot="1" x14ac:dyDescent="0.3">
      <c r="A23" s="197"/>
      <c r="B23" s="198"/>
      <c r="C23" s="227"/>
      <c r="D23" s="219" t="s">
        <v>149</v>
      </c>
    </row>
    <row r="24" spans="1:4" ht="57" customHeight="1" x14ac:dyDescent="0.25">
      <c r="A24" s="197"/>
      <c r="B24" s="196" t="s">
        <v>68</v>
      </c>
      <c r="C24" s="216" t="s">
        <v>181</v>
      </c>
      <c r="D24" s="217" t="s">
        <v>127</v>
      </c>
    </row>
    <row r="25" spans="1:4" ht="51.75" thickBot="1" x14ac:dyDescent="0.3">
      <c r="A25" s="197"/>
      <c r="B25" s="198"/>
      <c r="C25" s="218" t="s">
        <v>182</v>
      </c>
      <c r="D25" s="219" t="s">
        <v>183</v>
      </c>
    </row>
    <row r="26" spans="1:4" ht="28.5" customHeight="1" x14ac:dyDescent="0.25">
      <c r="A26" s="23"/>
      <c r="B26" s="196" t="s">
        <v>184</v>
      </c>
      <c r="C26" s="216" t="s">
        <v>185</v>
      </c>
      <c r="D26" s="216" t="s">
        <v>186</v>
      </c>
    </row>
    <row r="27" spans="1:4" ht="26.25" thickBot="1" x14ac:dyDescent="0.3">
      <c r="A27" s="23"/>
      <c r="B27" s="198"/>
      <c r="C27" s="218" t="s">
        <v>134</v>
      </c>
      <c r="D27" s="218" t="s">
        <v>135</v>
      </c>
    </row>
    <row r="28" spans="1:4" ht="30.75" customHeight="1" x14ac:dyDescent="0.25">
      <c r="A28" s="196" t="s">
        <v>238</v>
      </c>
      <c r="B28" s="196" t="s">
        <v>71</v>
      </c>
      <c r="C28" s="216" t="s">
        <v>187</v>
      </c>
      <c r="D28" s="216" t="s">
        <v>192</v>
      </c>
    </row>
    <row r="29" spans="1:4" x14ac:dyDescent="0.25">
      <c r="A29" s="197"/>
      <c r="B29" s="197"/>
      <c r="C29" s="221" t="s">
        <v>188</v>
      </c>
      <c r="D29" s="221" t="s">
        <v>150</v>
      </c>
    </row>
    <row r="30" spans="1:4" ht="25.5" x14ac:dyDescent="0.25">
      <c r="A30" s="197"/>
      <c r="B30" s="197"/>
      <c r="C30" s="221" t="s">
        <v>189</v>
      </c>
      <c r="D30" s="221" t="s">
        <v>193</v>
      </c>
    </row>
    <row r="31" spans="1:4" ht="33.75" customHeight="1" x14ac:dyDescent="0.25">
      <c r="A31" s="197"/>
      <c r="B31" s="197"/>
      <c r="C31" s="221" t="s">
        <v>190</v>
      </c>
      <c r="D31" s="222"/>
    </row>
    <row r="32" spans="1:4" ht="58.5" customHeight="1" thickBot="1" x14ac:dyDescent="0.3">
      <c r="A32" s="197"/>
      <c r="B32" s="198"/>
      <c r="C32" s="218" t="s">
        <v>191</v>
      </c>
      <c r="D32" s="218"/>
    </row>
    <row r="33" spans="1:11" ht="46.5" customHeight="1" x14ac:dyDescent="0.25">
      <c r="A33" s="197"/>
      <c r="B33" s="196" t="s">
        <v>194</v>
      </c>
      <c r="C33" s="220" t="s">
        <v>128</v>
      </c>
      <c r="D33" s="220" t="s">
        <v>129</v>
      </c>
    </row>
    <row r="34" spans="1:11" ht="71.25" customHeight="1" thickBot="1" x14ac:dyDescent="0.3">
      <c r="A34" s="197"/>
      <c r="B34" s="198"/>
      <c r="C34" s="219" t="s">
        <v>195</v>
      </c>
      <c r="D34" s="219" t="s">
        <v>196</v>
      </c>
    </row>
    <row r="35" spans="1:11" ht="42.75" customHeight="1" x14ac:dyDescent="0.25">
      <c r="A35" s="197"/>
      <c r="B35" s="196" t="s">
        <v>197</v>
      </c>
      <c r="C35" s="220" t="s">
        <v>199</v>
      </c>
      <c r="D35" s="220" t="s">
        <v>130</v>
      </c>
    </row>
    <row r="36" spans="1:11" x14ac:dyDescent="0.25">
      <c r="A36" s="197"/>
      <c r="B36" s="197"/>
      <c r="C36" s="220" t="s">
        <v>198</v>
      </c>
      <c r="D36" s="220" t="s">
        <v>131</v>
      </c>
    </row>
    <row r="37" spans="1:11" ht="26.25" thickBot="1" x14ac:dyDescent="0.3">
      <c r="A37" s="197"/>
      <c r="B37" s="198"/>
      <c r="C37" s="219" t="s">
        <v>200</v>
      </c>
      <c r="D37" s="219"/>
    </row>
    <row r="38" spans="1:11" ht="75.75" customHeight="1" x14ac:dyDescent="0.25">
      <c r="A38" s="197"/>
      <c r="B38" s="196" t="s">
        <v>201</v>
      </c>
      <c r="C38" s="228" t="s">
        <v>202</v>
      </c>
      <c r="D38" s="228" t="s">
        <v>132</v>
      </c>
    </row>
    <row r="39" spans="1:11" ht="54" customHeight="1" x14ac:dyDescent="0.25">
      <c r="A39" s="197"/>
      <c r="B39" s="197"/>
      <c r="C39" s="229" t="s">
        <v>203</v>
      </c>
      <c r="D39" s="229" t="s">
        <v>209</v>
      </c>
      <c r="H39" s="40"/>
    </row>
    <row r="40" spans="1:11" ht="37.5" customHeight="1" x14ac:dyDescent="0.25">
      <c r="A40" s="197"/>
      <c r="B40" s="197"/>
      <c r="C40" s="229" t="s">
        <v>204</v>
      </c>
      <c r="D40" s="229" t="s">
        <v>210</v>
      </c>
    </row>
    <row r="41" spans="1:11" ht="42" x14ac:dyDescent="0.25">
      <c r="A41" s="197"/>
      <c r="B41" s="197"/>
      <c r="C41" s="229" t="s">
        <v>205</v>
      </c>
      <c r="D41" s="230" t="s">
        <v>211</v>
      </c>
      <c r="K41" s="35"/>
    </row>
    <row r="42" spans="1:11" ht="28.5" x14ac:dyDescent="0.25">
      <c r="A42" s="197"/>
      <c r="B42" s="197"/>
      <c r="C42" s="229" t="s">
        <v>206</v>
      </c>
      <c r="D42" s="226"/>
      <c r="K42" s="35"/>
    </row>
    <row r="43" spans="1:11" x14ac:dyDescent="0.25">
      <c r="A43" s="197"/>
      <c r="B43" s="197"/>
      <c r="C43" s="229" t="s">
        <v>207</v>
      </c>
      <c r="D43" s="226"/>
      <c r="K43" s="35"/>
    </row>
    <row r="44" spans="1:11" ht="27" thickBot="1" x14ac:dyDescent="0.3">
      <c r="A44" s="197"/>
      <c r="B44" s="198"/>
      <c r="C44" s="231" t="s">
        <v>208</v>
      </c>
      <c r="D44" s="227"/>
      <c r="K44" s="36"/>
    </row>
    <row r="45" spans="1:11" ht="57" customHeight="1" x14ac:dyDescent="0.25">
      <c r="A45" s="197"/>
      <c r="B45" s="196" t="s">
        <v>375</v>
      </c>
      <c r="C45" s="228" t="s">
        <v>212</v>
      </c>
      <c r="D45" s="220" t="s">
        <v>214</v>
      </c>
      <c r="K45" s="35"/>
    </row>
    <row r="46" spans="1:11" ht="25.5" x14ac:dyDescent="0.25">
      <c r="A46" s="197"/>
      <c r="B46" s="197"/>
      <c r="C46" s="229" t="s">
        <v>213</v>
      </c>
      <c r="D46" s="220" t="s">
        <v>215</v>
      </c>
      <c r="K46" s="35"/>
    </row>
    <row r="47" spans="1:11" ht="36" customHeight="1" thickBot="1" x14ac:dyDescent="0.3">
      <c r="A47" s="197"/>
      <c r="B47" s="198"/>
      <c r="C47" s="231" t="s">
        <v>133</v>
      </c>
      <c r="D47" s="219" t="s">
        <v>216</v>
      </c>
      <c r="K47" s="35"/>
    </row>
    <row r="48" spans="1:11" ht="19.5" customHeight="1" x14ac:dyDescent="0.25">
      <c r="A48" s="197"/>
      <c r="B48" s="196" t="s">
        <v>376</v>
      </c>
      <c r="C48" s="228" t="s">
        <v>218</v>
      </c>
      <c r="D48" s="228" t="s">
        <v>221</v>
      </c>
      <c r="K48" s="35"/>
    </row>
    <row r="49" spans="1:11" ht="27" customHeight="1" x14ac:dyDescent="0.25">
      <c r="A49" s="197"/>
      <c r="B49" s="197"/>
      <c r="C49" s="229" t="s">
        <v>219</v>
      </c>
      <c r="D49" s="230" t="s">
        <v>300</v>
      </c>
      <c r="K49" s="35"/>
    </row>
    <row r="50" spans="1:11" ht="22.5" customHeight="1" thickBot="1" x14ac:dyDescent="0.3">
      <c r="A50" s="197"/>
      <c r="B50" s="198"/>
      <c r="C50" s="231" t="s">
        <v>220</v>
      </c>
      <c r="D50" s="230" t="s">
        <v>222</v>
      </c>
      <c r="K50" s="35"/>
    </row>
    <row r="51" spans="1:11" ht="105.75" customHeight="1" x14ac:dyDescent="0.25">
      <c r="A51" s="197"/>
      <c r="B51" s="196" t="s">
        <v>377</v>
      </c>
      <c r="C51" s="228" t="s">
        <v>223</v>
      </c>
      <c r="D51" s="228" t="s">
        <v>227</v>
      </c>
      <c r="K51" s="34"/>
    </row>
    <row r="52" spans="1:11" ht="28.5" x14ac:dyDescent="0.25">
      <c r="A52" s="197"/>
      <c r="B52" s="197"/>
      <c r="C52" s="229" t="s">
        <v>224</v>
      </c>
      <c r="D52" s="229" t="s">
        <v>228</v>
      </c>
      <c r="K52" s="34"/>
    </row>
    <row r="53" spans="1:11" ht="26.25" x14ac:dyDescent="0.25">
      <c r="A53" s="197"/>
      <c r="B53" s="197"/>
      <c r="C53" s="230" t="s">
        <v>225</v>
      </c>
      <c r="D53" s="230" t="s">
        <v>229</v>
      </c>
      <c r="K53" s="34"/>
    </row>
    <row r="54" spans="1:11" ht="30" customHeight="1" thickBot="1" x14ac:dyDescent="0.3">
      <c r="A54" s="197"/>
      <c r="B54" s="197"/>
      <c r="C54" s="227" t="s">
        <v>226</v>
      </c>
      <c r="D54" s="218"/>
      <c r="K54" s="34"/>
    </row>
    <row r="55" spans="1:11" ht="75" customHeight="1" x14ac:dyDescent="0.25">
      <c r="A55" s="197"/>
      <c r="B55" s="196" t="s">
        <v>378</v>
      </c>
      <c r="C55" s="228" t="s">
        <v>230</v>
      </c>
      <c r="D55" s="228" t="s">
        <v>235</v>
      </c>
      <c r="K55" s="34"/>
    </row>
    <row r="56" spans="1:11" ht="25.5" x14ac:dyDescent="0.25">
      <c r="A56" s="197"/>
      <c r="B56" s="197"/>
      <c r="C56" s="229" t="s">
        <v>231</v>
      </c>
      <c r="D56" s="229" t="s">
        <v>236</v>
      </c>
      <c r="K56" s="34"/>
    </row>
    <row r="57" spans="1:11" ht="25.5" x14ac:dyDescent="0.25">
      <c r="A57" s="197"/>
      <c r="B57" s="197"/>
      <c r="C57" s="229" t="s">
        <v>232</v>
      </c>
      <c r="D57" s="230" t="s">
        <v>138</v>
      </c>
      <c r="K57" s="34"/>
    </row>
    <row r="58" spans="1:11" ht="28.5" x14ac:dyDescent="0.25">
      <c r="A58" s="197"/>
      <c r="B58" s="197"/>
      <c r="C58" s="229" t="s">
        <v>233</v>
      </c>
      <c r="D58" s="221"/>
      <c r="K58" s="34"/>
    </row>
    <row r="59" spans="1:11" ht="27" thickBot="1" x14ac:dyDescent="0.3">
      <c r="A59" s="197"/>
      <c r="B59" s="198"/>
      <c r="C59" s="231" t="s">
        <v>234</v>
      </c>
      <c r="D59" s="221"/>
      <c r="K59" s="34"/>
    </row>
    <row r="60" spans="1:11" ht="15.75" x14ac:dyDescent="0.25">
      <c r="A60" s="196" t="s">
        <v>237</v>
      </c>
      <c r="B60" s="196" t="s">
        <v>379</v>
      </c>
      <c r="C60" s="232" t="s">
        <v>301</v>
      </c>
      <c r="D60" s="225"/>
    </row>
    <row r="61" spans="1:11" x14ac:dyDescent="0.25">
      <c r="A61" s="197"/>
      <c r="B61" s="197"/>
      <c r="C61" s="233" t="s">
        <v>302</v>
      </c>
      <c r="D61" s="226"/>
    </row>
    <row r="62" spans="1:11" ht="25.5" x14ac:dyDescent="0.25">
      <c r="A62" s="197"/>
      <c r="B62" s="197"/>
      <c r="C62" s="233" t="s">
        <v>240</v>
      </c>
      <c r="D62" s="226"/>
    </row>
    <row r="63" spans="1:11" x14ac:dyDescent="0.25">
      <c r="A63" s="197"/>
      <c r="B63" s="197"/>
      <c r="C63" s="233" t="s">
        <v>241</v>
      </c>
      <c r="D63" s="226"/>
    </row>
    <row r="64" spans="1:11" ht="25.5" x14ac:dyDescent="0.25">
      <c r="A64" s="197"/>
      <c r="B64" s="197"/>
      <c r="C64" s="233" t="s">
        <v>242</v>
      </c>
      <c r="D64" s="229" t="s">
        <v>248</v>
      </c>
    </row>
    <row r="65" spans="1:4" ht="27" customHeight="1" x14ac:dyDescent="0.25">
      <c r="A65" s="197"/>
      <c r="B65" s="197"/>
      <c r="C65" s="233" t="s">
        <v>243</v>
      </c>
      <c r="D65" s="229" t="s">
        <v>136</v>
      </c>
    </row>
    <row r="66" spans="1:4" ht="32.25" customHeight="1" thickBot="1" x14ac:dyDescent="0.3">
      <c r="A66" s="197"/>
      <c r="B66" s="197"/>
      <c r="C66" s="234" t="s">
        <v>244</v>
      </c>
      <c r="D66" s="229" t="s">
        <v>249</v>
      </c>
    </row>
    <row r="67" spans="1:4" ht="29.25" customHeight="1" x14ac:dyDescent="0.25">
      <c r="A67" s="197"/>
      <c r="B67" s="207" t="s">
        <v>380</v>
      </c>
      <c r="C67" s="228" t="s">
        <v>323</v>
      </c>
      <c r="D67" s="235" t="s">
        <v>250</v>
      </c>
    </row>
    <row r="68" spans="1:4" ht="29.25" customHeight="1" x14ac:dyDescent="0.25">
      <c r="A68" s="197"/>
      <c r="B68" s="208"/>
      <c r="C68" s="229" t="s">
        <v>324</v>
      </c>
      <c r="D68" s="235"/>
    </row>
    <row r="69" spans="1:4" ht="29.25" customHeight="1" x14ac:dyDescent="0.25">
      <c r="A69" s="197"/>
      <c r="B69" s="208"/>
      <c r="C69" s="229" t="s">
        <v>245</v>
      </c>
      <c r="D69" s="235" t="s">
        <v>137</v>
      </c>
    </row>
    <row r="70" spans="1:4" ht="29.25" customHeight="1" x14ac:dyDescent="0.25">
      <c r="A70" s="197"/>
      <c r="B70" s="208"/>
      <c r="C70" s="229" t="s">
        <v>246</v>
      </c>
      <c r="D70" s="236" t="s">
        <v>251</v>
      </c>
    </row>
    <row r="71" spans="1:4" ht="29.25" customHeight="1" x14ac:dyDescent="0.25">
      <c r="A71" s="197"/>
      <c r="B71" s="208"/>
      <c r="C71" s="230" t="s">
        <v>247</v>
      </c>
      <c r="D71" s="237"/>
    </row>
    <row r="72" spans="1:4" ht="29.25" customHeight="1" x14ac:dyDescent="0.25">
      <c r="A72" s="197"/>
      <c r="B72" s="208"/>
      <c r="C72" s="229" t="s">
        <v>252</v>
      </c>
      <c r="D72" s="224"/>
    </row>
    <row r="73" spans="1:4" ht="29.25" customHeight="1" x14ac:dyDescent="0.25">
      <c r="A73" s="197"/>
      <c r="B73" s="208"/>
      <c r="C73" s="230" t="s">
        <v>253</v>
      </c>
      <c r="D73" s="224"/>
    </row>
    <row r="74" spans="1:4" ht="29.25" customHeight="1" thickBot="1" x14ac:dyDescent="0.3">
      <c r="A74" s="198"/>
      <c r="B74" s="209"/>
      <c r="C74" s="218" t="s">
        <v>254</v>
      </c>
      <c r="D74" s="238"/>
    </row>
    <row r="75" spans="1:4" ht="93" customHeight="1" thickBot="1" x14ac:dyDescent="0.3">
      <c r="A75" s="196" t="s">
        <v>255</v>
      </c>
      <c r="B75" s="7" t="s">
        <v>256</v>
      </c>
      <c r="C75" s="219" t="s">
        <v>258</v>
      </c>
      <c r="D75" s="219" t="s">
        <v>259</v>
      </c>
    </row>
    <row r="76" spans="1:4" ht="42" customHeight="1" x14ac:dyDescent="0.25">
      <c r="A76" s="197"/>
      <c r="B76" s="203" t="s">
        <v>257</v>
      </c>
      <c r="C76" s="228" t="s">
        <v>260</v>
      </c>
      <c r="D76" s="228" t="s">
        <v>262</v>
      </c>
    </row>
    <row r="77" spans="1:4" ht="62.25" customHeight="1" thickBot="1" x14ac:dyDescent="0.3">
      <c r="A77" s="197"/>
      <c r="B77" s="204"/>
      <c r="C77" s="231" t="s">
        <v>261</v>
      </c>
      <c r="D77" s="231" t="s">
        <v>263</v>
      </c>
    </row>
    <row r="78" spans="1:4" ht="102" customHeight="1" x14ac:dyDescent="0.25">
      <c r="A78" s="197"/>
      <c r="B78" s="199" t="s">
        <v>264</v>
      </c>
      <c r="C78" s="228" t="s">
        <v>265</v>
      </c>
      <c r="D78" s="220" t="s">
        <v>267</v>
      </c>
    </row>
    <row r="79" spans="1:4" ht="52.5" thickBot="1" x14ac:dyDescent="0.3">
      <c r="A79" s="197"/>
      <c r="B79" s="200"/>
      <c r="C79" s="231" t="s">
        <v>266</v>
      </c>
      <c r="D79" s="219"/>
    </row>
    <row r="80" spans="1:4" ht="77.25" thickBot="1" x14ac:dyDescent="0.3">
      <c r="A80" s="197"/>
      <c r="B80" s="37" t="s">
        <v>303</v>
      </c>
      <c r="C80" s="239" t="s">
        <v>268</v>
      </c>
      <c r="D80" s="239" t="s">
        <v>269</v>
      </c>
    </row>
    <row r="81" spans="1:4" ht="89.25" customHeight="1" x14ac:dyDescent="0.25">
      <c r="A81" s="197"/>
      <c r="B81" s="201" t="s">
        <v>304</v>
      </c>
      <c r="C81" s="228" t="s">
        <v>270</v>
      </c>
      <c r="D81" s="216" t="s">
        <v>272</v>
      </c>
    </row>
    <row r="82" spans="1:4" x14ac:dyDescent="0.25">
      <c r="A82" s="197"/>
      <c r="B82" s="202"/>
      <c r="C82" s="230"/>
      <c r="D82" s="221" t="s">
        <v>273</v>
      </c>
    </row>
    <row r="83" spans="1:4" ht="44.25" customHeight="1" thickBot="1" x14ac:dyDescent="0.3">
      <c r="A83" s="197"/>
      <c r="B83" s="202"/>
      <c r="C83" s="230" t="s">
        <v>271</v>
      </c>
      <c r="D83" s="218" t="s">
        <v>274</v>
      </c>
    </row>
    <row r="84" spans="1:4" ht="90.75" customHeight="1" thickBot="1" x14ac:dyDescent="0.3">
      <c r="A84" s="198"/>
      <c r="B84" s="16" t="s">
        <v>315</v>
      </c>
      <c r="C84" s="240" t="s">
        <v>275</v>
      </c>
      <c r="D84" s="219" t="s">
        <v>276</v>
      </c>
    </row>
    <row r="85" spans="1:4" ht="76.5" customHeight="1" x14ac:dyDescent="0.25">
      <c r="A85" s="196" t="s">
        <v>116</v>
      </c>
      <c r="B85" s="203" t="s">
        <v>277</v>
      </c>
      <c r="C85" s="228" t="s">
        <v>279</v>
      </c>
      <c r="D85" s="220"/>
    </row>
    <row r="86" spans="1:4" ht="28.5" x14ac:dyDescent="0.25">
      <c r="A86" s="197"/>
      <c r="B86" s="204"/>
      <c r="C86" s="229" t="s">
        <v>280</v>
      </c>
      <c r="D86" s="220"/>
    </row>
    <row r="87" spans="1:4" ht="15.75" thickBot="1" x14ac:dyDescent="0.3">
      <c r="A87" s="197"/>
      <c r="B87" s="204"/>
      <c r="C87" s="229" t="s">
        <v>281</v>
      </c>
      <c r="D87" s="220"/>
    </row>
    <row r="88" spans="1:4" ht="28.5" x14ac:dyDescent="0.25">
      <c r="A88" s="197"/>
      <c r="B88" s="205" t="s">
        <v>278</v>
      </c>
      <c r="C88" s="229" t="s">
        <v>282</v>
      </c>
      <c r="D88" s="220"/>
    </row>
    <row r="89" spans="1:4" ht="38.25" x14ac:dyDescent="0.25">
      <c r="A89" s="197"/>
      <c r="B89" s="202"/>
      <c r="C89" s="229" t="s">
        <v>283</v>
      </c>
      <c r="D89" s="220"/>
    </row>
    <row r="90" spans="1:4" ht="15.75" thickBot="1" x14ac:dyDescent="0.3">
      <c r="A90" s="197"/>
      <c r="B90" s="206"/>
      <c r="C90" s="231" t="s">
        <v>284</v>
      </c>
      <c r="D90" s="238"/>
    </row>
    <row r="91" spans="1:4" ht="25.5" hidden="1" x14ac:dyDescent="0.25">
      <c r="A91" s="210" t="s">
        <v>139</v>
      </c>
      <c r="B91" s="24"/>
      <c r="C91" s="241" t="s">
        <v>140</v>
      </c>
      <c r="D91" s="220" t="s">
        <v>156</v>
      </c>
    </row>
    <row r="92" spans="1:4" ht="25.5" hidden="1" x14ac:dyDescent="0.25">
      <c r="A92" s="211"/>
      <c r="B92" s="25"/>
      <c r="C92" s="242"/>
      <c r="D92" s="220" t="s">
        <v>157</v>
      </c>
    </row>
    <row r="93" spans="1:4" ht="25.5" hidden="1" x14ac:dyDescent="0.25">
      <c r="A93" s="211"/>
      <c r="B93" s="25"/>
      <c r="C93" s="242"/>
      <c r="D93" s="220" t="s">
        <v>158</v>
      </c>
    </row>
    <row r="94" spans="1:4" ht="26.25" hidden="1" thickBot="1" x14ac:dyDescent="0.3">
      <c r="A94" s="212"/>
      <c r="B94" s="26"/>
      <c r="C94" s="243"/>
      <c r="D94" s="219" t="s">
        <v>159</v>
      </c>
    </row>
    <row r="95" spans="1:4" ht="178.5" x14ac:dyDescent="0.25">
      <c r="A95" s="43" t="s">
        <v>306</v>
      </c>
      <c r="B95" s="30" t="s">
        <v>305</v>
      </c>
      <c r="C95" s="229" t="s">
        <v>285</v>
      </c>
      <c r="D95" s="229" t="s">
        <v>292</v>
      </c>
    </row>
    <row r="96" spans="1:4" x14ac:dyDescent="0.25">
      <c r="A96" s="44"/>
      <c r="B96" s="31"/>
      <c r="C96" s="229" t="s">
        <v>310</v>
      </c>
      <c r="D96" s="229"/>
    </row>
    <row r="97" spans="1:4" ht="102" x14ac:dyDescent="0.25">
      <c r="A97" s="44" t="s">
        <v>307</v>
      </c>
      <c r="B97" s="31" t="s">
        <v>308</v>
      </c>
      <c r="C97" s="229" t="s">
        <v>309</v>
      </c>
      <c r="D97" s="229" t="s">
        <v>293</v>
      </c>
    </row>
    <row r="98" spans="1:4" ht="28.5" customHeight="1" x14ac:dyDescent="0.25">
      <c r="A98" s="44"/>
      <c r="B98" s="31"/>
      <c r="C98" s="229" t="s">
        <v>321</v>
      </c>
      <c r="D98" s="229" t="s">
        <v>294</v>
      </c>
    </row>
    <row r="99" spans="1:4" ht="31.5" customHeight="1" x14ac:dyDescent="0.25">
      <c r="A99" s="44"/>
      <c r="B99" s="31"/>
      <c r="C99" s="229" t="s">
        <v>322</v>
      </c>
      <c r="D99" s="229"/>
    </row>
    <row r="100" spans="1:4" ht="31.5" x14ac:dyDescent="0.25">
      <c r="A100" s="44"/>
      <c r="B100" s="31"/>
      <c r="C100" s="229" t="s">
        <v>286</v>
      </c>
      <c r="D100" s="229" t="s">
        <v>295</v>
      </c>
    </row>
    <row r="101" spans="1:4" ht="25.5" x14ac:dyDescent="0.25">
      <c r="A101" s="44"/>
      <c r="B101" s="31"/>
      <c r="C101" s="229" t="s">
        <v>287</v>
      </c>
      <c r="D101" s="229" t="s">
        <v>296</v>
      </c>
    </row>
    <row r="102" spans="1:4" ht="25.5" x14ac:dyDescent="0.25">
      <c r="A102" s="44"/>
      <c r="B102" s="31"/>
      <c r="C102" s="229" t="s">
        <v>288</v>
      </c>
      <c r="D102" s="229" t="s">
        <v>297</v>
      </c>
    </row>
    <row r="103" spans="1:4" ht="25.5" x14ac:dyDescent="0.25">
      <c r="A103" s="44"/>
      <c r="B103" s="31"/>
      <c r="C103" s="229" t="s">
        <v>311</v>
      </c>
      <c r="D103" s="229" t="s">
        <v>298</v>
      </c>
    </row>
    <row r="104" spans="1:4" x14ac:dyDescent="0.25">
      <c r="A104" s="44"/>
      <c r="B104" s="31"/>
      <c r="C104" s="229" t="s">
        <v>312</v>
      </c>
      <c r="D104" s="235"/>
    </row>
    <row r="105" spans="1:4" ht="25.5" x14ac:dyDescent="0.25">
      <c r="A105" s="44"/>
      <c r="B105" s="31"/>
      <c r="C105" s="229" t="s">
        <v>289</v>
      </c>
      <c r="D105" s="220"/>
    </row>
    <row r="106" spans="1:4" x14ac:dyDescent="0.25">
      <c r="A106" s="44"/>
      <c r="B106" s="31"/>
      <c r="C106" s="229" t="s">
        <v>290</v>
      </c>
      <c r="D106" s="224"/>
    </row>
    <row r="107" spans="1:4" ht="25.5" x14ac:dyDescent="0.25">
      <c r="A107" s="44"/>
      <c r="B107" s="31"/>
      <c r="C107" s="229" t="s">
        <v>291</v>
      </c>
      <c r="D107" s="224"/>
    </row>
    <row r="108" spans="1:4" ht="15.75" thickBot="1" x14ac:dyDescent="0.3">
      <c r="A108" s="45"/>
      <c r="B108" s="32"/>
      <c r="C108" s="219"/>
      <c r="D108" s="238"/>
    </row>
  </sheetData>
  <mergeCells count="27">
    <mergeCell ref="A91:A94"/>
    <mergeCell ref="C91:C94"/>
    <mergeCell ref="A4:A25"/>
    <mergeCell ref="A28:A59"/>
    <mergeCell ref="A75:A84"/>
    <mergeCell ref="B17:B19"/>
    <mergeCell ref="B20:B23"/>
    <mergeCell ref="B24:B25"/>
    <mergeCell ref="B26:B27"/>
    <mergeCell ref="B28:B32"/>
    <mergeCell ref="B33:B34"/>
    <mergeCell ref="B35:B37"/>
    <mergeCell ref="B38:B44"/>
    <mergeCell ref="A85:A90"/>
    <mergeCell ref="A60:A74"/>
    <mergeCell ref="B76:B77"/>
    <mergeCell ref="B4:B14"/>
    <mergeCell ref="B78:B79"/>
    <mergeCell ref="B81:B83"/>
    <mergeCell ref="B85:B87"/>
    <mergeCell ref="B88:B90"/>
    <mergeCell ref="B67:B74"/>
    <mergeCell ref="B45:B47"/>
    <mergeCell ref="B48:B50"/>
    <mergeCell ref="B51:B54"/>
    <mergeCell ref="B55:B59"/>
    <mergeCell ref="B60:B6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130" zoomScaleNormal="130" workbookViewId="0">
      <pane xSplit="1" ySplit="3" topLeftCell="B4" activePane="bottomRight" state="frozen"/>
      <selection pane="topRight" activeCell="B1" sqref="B1"/>
      <selection pane="bottomLeft" activeCell="A6" sqref="A6"/>
      <selection pane="bottomRight" activeCell="D7" sqref="D7"/>
    </sheetView>
  </sheetViews>
  <sheetFormatPr defaultRowHeight="15" x14ac:dyDescent="0.25"/>
  <cols>
    <col min="1" max="1" width="33.5703125" customWidth="1"/>
    <col min="2" max="2" width="29.85546875" customWidth="1"/>
    <col min="3" max="3" width="22.7109375" style="46" customWidth="1"/>
    <col min="4" max="4" width="92.140625" customWidth="1"/>
    <col min="6" max="6" width="13.5703125" customWidth="1"/>
    <col min="7" max="7" width="44.28515625" customWidth="1"/>
    <col min="9" max="9" width="39.42578125" customWidth="1"/>
  </cols>
  <sheetData>
    <row r="1" spans="1:6" x14ac:dyDescent="0.25">
      <c r="A1" s="48" t="s">
        <v>15</v>
      </c>
    </row>
    <row r="2" spans="1:6" ht="15.75" thickBot="1" x14ac:dyDescent="0.3"/>
    <row r="3" spans="1:6" ht="26.25" thickBot="1" x14ac:dyDescent="0.3">
      <c r="A3" s="7" t="s">
        <v>0</v>
      </c>
      <c r="B3" s="8" t="s">
        <v>1</v>
      </c>
      <c r="C3" s="8" t="s">
        <v>2</v>
      </c>
      <c r="D3" s="8" t="s">
        <v>3</v>
      </c>
    </row>
    <row r="4" spans="1:6" ht="14.45" customHeight="1" x14ac:dyDescent="0.25">
      <c r="A4" s="141" t="s">
        <v>52</v>
      </c>
      <c r="B4" s="143" t="str">
        <f>'PO-SO-INDICATORS'!B48</f>
        <v xml:space="preserve">(vi) Promoting the transition to a circular and resource efficient economy
</v>
      </c>
      <c r="C4" s="142" t="s">
        <v>319</v>
      </c>
      <c r="D4" s="142" t="s">
        <v>409</v>
      </c>
      <c r="F4" s="6"/>
    </row>
    <row r="5" spans="1:6" x14ac:dyDescent="0.25">
      <c r="A5" s="137"/>
      <c r="B5" s="144"/>
      <c r="C5" s="139"/>
      <c r="D5" s="139"/>
      <c r="F5" s="6"/>
    </row>
    <row r="6" spans="1:6" ht="174" customHeight="1" thickBot="1" x14ac:dyDescent="0.3">
      <c r="A6" s="137"/>
      <c r="B6" s="145"/>
      <c r="C6" s="139"/>
      <c r="D6" s="140"/>
      <c r="F6" s="6"/>
    </row>
    <row r="7" spans="1:6" ht="156" customHeight="1" thickBot="1" x14ac:dyDescent="0.3">
      <c r="A7" s="138"/>
      <c r="B7" s="4" t="str">
        <f>'PO-SO-INDICATORS'!B51</f>
        <v xml:space="preserve">vii) Enhancing protection and preservation of nature, biodiversity and green infrastructure, including in urban areas, and reducing all forms of pollution
</v>
      </c>
      <c r="C7" s="140"/>
      <c r="D7" s="5" t="s">
        <v>410</v>
      </c>
    </row>
    <row r="8" spans="1:6" ht="201.75" customHeight="1" thickBot="1" x14ac:dyDescent="0.3">
      <c r="A8" s="3" t="s">
        <v>53</v>
      </c>
      <c r="B8" s="4" t="str">
        <f>'PO-SO-INDICATORS'!B67</f>
        <v xml:space="preserve">(ii) Developing and enhancing sustainable, climate resilient, intelligent and intermodal national, regional and local mobility, including improved access to TEN-T and cross-border mobility
</v>
      </c>
      <c r="C8" s="76" t="s">
        <v>318</v>
      </c>
      <c r="D8" s="75" t="s">
        <v>414</v>
      </c>
    </row>
    <row r="9" spans="1:6" ht="128.25" thickBot="1" x14ac:dyDescent="0.3">
      <c r="A9" s="141" t="s">
        <v>54</v>
      </c>
      <c r="B9" s="4" t="str">
        <f>'PO-SO-INDICATORS'!B81</f>
        <v xml:space="preserve">(v) Ensuring equal access to health care and fostering resilience of health systems, including primary care, and promoting the transition from institutional to family- and community-based care </v>
      </c>
      <c r="C9" s="142" t="s">
        <v>317</v>
      </c>
      <c r="D9" s="5" t="s">
        <v>415</v>
      </c>
    </row>
    <row r="10" spans="1:6" ht="141" thickBot="1" x14ac:dyDescent="0.3">
      <c r="A10" s="138"/>
      <c r="B10" s="4" t="str">
        <f>'PO-SO-INDICATORS'!B84</f>
        <v>(vi) Enhancing the role of culture and sustainable tourism in economic development, social inclusion and social innovation</v>
      </c>
      <c r="C10" s="140"/>
      <c r="D10" s="5" t="s">
        <v>416</v>
      </c>
    </row>
    <row r="11" spans="1:6" ht="243" thickBot="1" x14ac:dyDescent="0.3">
      <c r="A11" s="3" t="s">
        <v>56</v>
      </c>
      <c r="B11" s="4" t="s">
        <v>320</v>
      </c>
      <c r="C11" s="47" t="s">
        <v>316</v>
      </c>
      <c r="D11" s="5" t="s">
        <v>411</v>
      </c>
      <c r="E11" s="85"/>
    </row>
  </sheetData>
  <mergeCells count="6">
    <mergeCell ref="D4:D6"/>
    <mergeCell ref="A9:A10"/>
    <mergeCell ref="C9:C10"/>
    <mergeCell ref="A4:A7"/>
    <mergeCell ref="C4:C7"/>
    <mergeCell ref="B4:B6"/>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D1" zoomScale="120" zoomScaleNormal="120" workbookViewId="0">
      <selection activeCell="K7" sqref="K7"/>
    </sheetView>
  </sheetViews>
  <sheetFormatPr defaultRowHeight="15" x14ac:dyDescent="0.25"/>
  <cols>
    <col min="1" max="1" width="35.5703125" customWidth="1"/>
    <col min="2" max="2" width="35.5703125" style="42" customWidth="1"/>
    <col min="3" max="3" width="17.7109375" customWidth="1"/>
    <col min="4" max="4" width="31.5703125" customWidth="1"/>
    <col min="5" max="5" width="32.28515625" customWidth="1"/>
    <col min="6" max="7" width="35.5703125" customWidth="1"/>
  </cols>
  <sheetData>
    <row r="1" spans="1:7" x14ac:dyDescent="0.25">
      <c r="A1" s="48" t="s">
        <v>14</v>
      </c>
    </row>
    <row r="2" spans="1:7" ht="15.75" thickBot="1" x14ac:dyDescent="0.3"/>
    <row r="3" spans="1:7" x14ac:dyDescent="0.25">
      <c r="A3" s="153" t="s">
        <v>4</v>
      </c>
      <c r="B3" s="155" t="s">
        <v>5</v>
      </c>
      <c r="C3" s="115" t="s">
        <v>6</v>
      </c>
      <c r="D3" s="157" t="s">
        <v>8</v>
      </c>
      <c r="E3" s="108" t="s">
        <v>9</v>
      </c>
      <c r="F3" s="108" t="s">
        <v>11</v>
      </c>
      <c r="G3" s="109" t="s">
        <v>13</v>
      </c>
    </row>
    <row r="4" spans="1:7" ht="15.75" thickBot="1" x14ac:dyDescent="0.3">
      <c r="A4" s="154"/>
      <c r="B4" s="156"/>
      <c r="C4" s="128" t="s">
        <v>7</v>
      </c>
      <c r="D4" s="158"/>
      <c r="E4" s="129" t="s">
        <v>10</v>
      </c>
      <c r="F4" s="129" t="s">
        <v>12</v>
      </c>
      <c r="G4" s="130" t="s">
        <v>12</v>
      </c>
    </row>
    <row r="5" spans="1:7" ht="20.100000000000001" customHeight="1" x14ac:dyDescent="0.25">
      <c r="A5" s="146" t="str">
        <f>'Intervention Logic'!A4</f>
        <v xml:space="preserve">PRIORITY 1: Transition to a low carbon economy </v>
      </c>
      <c r="B5" s="159" t="s">
        <v>217</v>
      </c>
      <c r="C5" s="160"/>
      <c r="D5" s="125" t="s">
        <v>170</v>
      </c>
      <c r="E5" s="126" t="s">
        <v>399</v>
      </c>
      <c r="F5" s="126">
        <v>10</v>
      </c>
      <c r="G5" s="127">
        <v>31</v>
      </c>
    </row>
    <row r="6" spans="1:7" ht="20.100000000000001" customHeight="1" x14ac:dyDescent="0.25">
      <c r="A6" s="147"/>
      <c r="B6" s="149"/>
      <c r="C6" s="160"/>
      <c r="D6" s="98" t="s">
        <v>475</v>
      </c>
      <c r="E6" s="101" t="s">
        <v>399</v>
      </c>
      <c r="F6" s="101">
        <v>10</v>
      </c>
      <c r="G6" s="110">
        <v>31</v>
      </c>
    </row>
    <row r="7" spans="1:7" ht="20.100000000000001" customHeight="1" x14ac:dyDescent="0.25">
      <c r="A7" s="147"/>
      <c r="B7" s="149"/>
      <c r="C7" s="160"/>
      <c r="D7" s="98" t="s">
        <v>218</v>
      </c>
      <c r="E7" s="101" t="s">
        <v>340</v>
      </c>
      <c r="F7" s="102">
        <v>10000</v>
      </c>
      <c r="G7" s="111">
        <v>31250</v>
      </c>
    </row>
    <row r="8" spans="1:7" ht="20.100000000000001" customHeight="1" x14ac:dyDescent="0.25">
      <c r="A8" s="147"/>
      <c r="B8" s="149"/>
      <c r="C8" s="160"/>
      <c r="D8" s="98" t="s">
        <v>219</v>
      </c>
      <c r="E8" s="101" t="s">
        <v>401</v>
      </c>
      <c r="F8" s="102">
        <v>500000</v>
      </c>
      <c r="G8" s="111">
        <v>2500000</v>
      </c>
    </row>
    <row r="9" spans="1:7" ht="20.100000000000001" customHeight="1" x14ac:dyDescent="0.25">
      <c r="A9" s="147"/>
      <c r="B9" s="149"/>
      <c r="C9" s="160"/>
      <c r="D9" s="107" t="s">
        <v>374</v>
      </c>
      <c r="E9" s="101" t="s">
        <v>330</v>
      </c>
      <c r="F9" s="102">
        <v>5000</v>
      </c>
      <c r="G9" s="111">
        <v>22700</v>
      </c>
    </row>
    <row r="10" spans="1:7" ht="20.100000000000001" customHeight="1" x14ac:dyDescent="0.25">
      <c r="A10" s="147"/>
      <c r="B10" s="149"/>
      <c r="C10" s="160"/>
      <c r="D10" s="107" t="s">
        <v>476</v>
      </c>
      <c r="E10" s="101" t="s">
        <v>336</v>
      </c>
      <c r="F10" s="102">
        <v>300</v>
      </c>
      <c r="G10" s="111">
        <v>1000</v>
      </c>
    </row>
    <row r="11" spans="1:7" ht="20.100000000000001" customHeight="1" x14ac:dyDescent="0.25">
      <c r="A11" s="147"/>
      <c r="B11" s="149"/>
      <c r="C11" s="160"/>
      <c r="D11" s="107" t="s">
        <v>477</v>
      </c>
      <c r="E11" s="101" t="s">
        <v>337</v>
      </c>
      <c r="F11" s="102">
        <v>5</v>
      </c>
      <c r="G11" s="111">
        <v>20</v>
      </c>
    </row>
    <row r="12" spans="1:7" s="42" customFormat="1" ht="20.100000000000001" customHeight="1" x14ac:dyDescent="0.25">
      <c r="A12" s="147"/>
      <c r="B12" s="149"/>
      <c r="C12" s="161"/>
      <c r="D12" s="107" t="s">
        <v>478</v>
      </c>
      <c r="E12" s="101" t="s">
        <v>346</v>
      </c>
      <c r="F12" s="101">
        <v>10</v>
      </c>
      <c r="G12" s="110">
        <v>40</v>
      </c>
    </row>
    <row r="13" spans="1:7" ht="20.100000000000001" customHeight="1" x14ac:dyDescent="0.25">
      <c r="A13" s="147"/>
      <c r="B13" s="149" t="s">
        <v>342</v>
      </c>
      <c r="C13" s="162"/>
      <c r="D13" s="103" t="s">
        <v>331</v>
      </c>
      <c r="E13" s="101" t="s">
        <v>332</v>
      </c>
      <c r="F13" s="102">
        <v>10000</v>
      </c>
      <c r="G13" s="111">
        <v>50000</v>
      </c>
    </row>
    <row r="14" spans="1:7" ht="20.100000000000001" customHeight="1" x14ac:dyDescent="0.25">
      <c r="A14" s="147"/>
      <c r="B14" s="149"/>
      <c r="C14" s="163"/>
      <c r="D14" s="103" t="s">
        <v>223</v>
      </c>
      <c r="E14" s="101" t="s">
        <v>332</v>
      </c>
      <c r="F14" s="102">
        <v>30000</v>
      </c>
      <c r="G14" s="111">
        <v>188000</v>
      </c>
    </row>
    <row r="15" spans="1:7" ht="20.100000000000001" customHeight="1" x14ac:dyDescent="0.25">
      <c r="A15" s="147"/>
      <c r="B15" s="149"/>
      <c r="C15" s="163"/>
      <c r="D15" s="103" t="s">
        <v>476</v>
      </c>
      <c r="E15" s="101" t="s">
        <v>336</v>
      </c>
      <c r="F15" s="102">
        <v>200</v>
      </c>
      <c r="G15" s="111">
        <v>900</v>
      </c>
    </row>
    <row r="16" spans="1:7" ht="20.100000000000001" customHeight="1" x14ac:dyDescent="0.25">
      <c r="A16" s="147"/>
      <c r="B16" s="149"/>
      <c r="C16" s="163"/>
      <c r="D16" s="103" t="s">
        <v>477</v>
      </c>
      <c r="E16" s="101" t="s">
        <v>337</v>
      </c>
      <c r="F16" s="102">
        <v>5</v>
      </c>
      <c r="G16" s="111">
        <v>18</v>
      </c>
    </row>
    <row r="17" spans="1:7" ht="20.100000000000001" customHeight="1" thickBot="1" x14ac:dyDescent="0.3">
      <c r="A17" s="148"/>
      <c r="B17" s="149"/>
      <c r="C17" s="164"/>
      <c r="D17" s="103" t="s">
        <v>478</v>
      </c>
      <c r="E17" s="101" t="s">
        <v>346</v>
      </c>
      <c r="F17" s="101">
        <v>10</v>
      </c>
      <c r="G17" s="110">
        <v>36</v>
      </c>
    </row>
    <row r="18" spans="1:7" ht="20.100000000000001" customHeight="1" x14ac:dyDescent="0.25">
      <c r="A18" s="150" t="str">
        <f>'Intervention Logic'!A6</f>
        <v xml:space="preserve">PRIORITY 2: Strategic focus on prespas area </v>
      </c>
      <c r="B18" s="149" t="str">
        <f>'Intervention Logic'!C6</f>
        <v xml:space="preserve">(ii) Developing and enhancing sustainable, climate resilient, intelligent and intermodal national, regional and local mobility, including improved access to TEN-T and cross-border mobility
</v>
      </c>
      <c r="C18" s="162"/>
      <c r="D18" s="103" t="str">
        <f>'PO-SO-INDICATORS'!C68</f>
        <v>RCO46 - Length of roads reconstructed or modernised - non- TEN-T</v>
      </c>
      <c r="E18" s="101" t="s">
        <v>333</v>
      </c>
      <c r="F18" s="101">
        <v>1</v>
      </c>
      <c r="G18" s="110">
        <v>2</v>
      </c>
    </row>
    <row r="19" spans="1:7" ht="20.100000000000001" customHeight="1" x14ac:dyDescent="0.25">
      <c r="A19" s="151"/>
      <c r="B19" s="149"/>
      <c r="C19" s="163"/>
      <c r="D19" s="104" t="s">
        <v>483</v>
      </c>
      <c r="E19" s="105" t="s">
        <v>484</v>
      </c>
      <c r="F19" s="101">
        <v>50</v>
      </c>
      <c r="G19" s="110">
        <v>500</v>
      </c>
    </row>
    <row r="20" spans="1:7" ht="20.100000000000001" customHeight="1" x14ac:dyDescent="0.25">
      <c r="A20" s="151"/>
      <c r="B20" s="149"/>
      <c r="C20" s="163"/>
      <c r="D20" s="104" t="s">
        <v>476</v>
      </c>
      <c r="E20" s="105" t="s">
        <v>336</v>
      </c>
      <c r="F20" s="101">
        <v>100</v>
      </c>
      <c r="G20" s="110">
        <v>300</v>
      </c>
    </row>
    <row r="21" spans="1:7" ht="20.100000000000001" customHeight="1" x14ac:dyDescent="0.25">
      <c r="A21" s="151"/>
      <c r="B21" s="149"/>
      <c r="C21" s="163"/>
      <c r="D21" s="104" t="s">
        <v>477</v>
      </c>
      <c r="E21" s="105" t="s">
        <v>337</v>
      </c>
      <c r="F21" s="101">
        <v>2</v>
      </c>
      <c r="G21" s="110">
        <v>6</v>
      </c>
    </row>
    <row r="22" spans="1:7" ht="20.100000000000001" customHeight="1" thickBot="1" x14ac:dyDescent="0.3">
      <c r="A22" s="152"/>
      <c r="B22" s="149"/>
      <c r="C22" s="164"/>
      <c r="D22" s="103" t="s">
        <v>478</v>
      </c>
      <c r="E22" s="101" t="s">
        <v>346</v>
      </c>
      <c r="F22" s="101">
        <v>4</v>
      </c>
      <c r="G22" s="110">
        <v>12</v>
      </c>
    </row>
    <row r="23" spans="1:7" ht="20.100000000000001" customHeight="1" x14ac:dyDescent="0.25">
      <c r="A23" s="150" t="str">
        <f>'Intervention Logic'!A7</f>
        <v xml:space="preserve">PRIORITY 3: Support and upgrade of Health and Social Services </v>
      </c>
      <c r="B23" s="149" t="str">
        <f>'Intervention Logic'!C7</f>
        <v xml:space="preserve">(v) Ensuring equal access to health care and fostering resilience of health systems, including primary care, and promoting the transition from institutional to family- and community-based care </v>
      </c>
      <c r="C23" s="162"/>
      <c r="D23" s="103" t="str">
        <f>'PO-SO-INDICATORS'!C81</f>
        <v>RCO 69 - Capacity of new or modernised health care facilities</v>
      </c>
      <c r="E23" s="101" t="s">
        <v>334</v>
      </c>
      <c r="F23" s="102">
        <v>5000</v>
      </c>
      <c r="G23" s="111">
        <v>60000</v>
      </c>
    </row>
    <row r="24" spans="1:7" ht="20.100000000000001" customHeight="1" x14ac:dyDescent="0.25">
      <c r="A24" s="151"/>
      <c r="B24" s="149"/>
      <c r="C24" s="163"/>
      <c r="D24" s="103" t="str">
        <f>'PO-SO-INDICATORS'!C83</f>
        <v>RCO 70 - Capacity of new or modernised social care facilities (other than housing)</v>
      </c>
      <c r="E24" s="101" t="s">
        <v>334</v>
      </c>
      <c r="F24" s="102">
        <v>5000</v>
      </c>
      <c r="G24" s="111">
        <v>40000</v>
      </c>
    </row>
    <row r="25" spans="1:7" ht="20.100000000000001" customHeight="1" x14ac:dyDescent="0.25">
      <c r="A25" s="151"/>
      <c r="B25" s="149"/>
      <c r="C25" s="163"/>
      <c r="D25" s="103" t="s">
        <v>476</v>
      </c>
      <c r="E25" s="101" t="s">
        <v>336</v>
      </c>
      <c r="F25" s="102">
        <v>100</v>
      </c>
      <c r="G25" s="111">
        <v>400</v>
      </c>
    </row>
    <row r="26" spans="1:7" ht="20.100000000000001" customHeight="1" x14ac:dyDescent="0.25">
      <c r="A26" s="151"/>
      <c r="B26" s="149"/>
      <c r="C26" s="164"/>
      <c r="D26" s="103" t="s">
        <v>478</v>
      </c>
      <c r="E26" s="101" t="s">
        <v>346</v>
      </c>
      <c r="F26" s="102">
        <v>4</v>
      </c>
      <c r="G26" s="111">
        <v>16</v>
      </c>
    </row>
    <row r="27" spans="1:7" ht="20.100000000000001" customHeight="1" x14ac:dyDescent="0.25">
      <c r="A27" s="151"/>
      <c r="B27" s="149" t="str">
        <f>'Intervention Logic'!C8</f>
        <v>(vi) Enhancing the role of culture and sustainable tourism in economic development, social inclusion and social innovation</v>
      </c>
      <c r="C27" s="162"/>
      <c r="D27" s="103" t="s">
        <v>493</v>
      </c>
      <c r="E27" s="101" t="s">
        <v>335</v>
      </c>
      <c r="F27" s="101">
        <v>2</v>
      </c>
      <c r="G27" s="110">
        <v>8</v>
      </c>
    </row>
    <row r="28" spans="1:7" ht="20.100000000000001" customHeight="1" x14ac:dyDescent="0.25">
      <c r="A28" s="151"/>
      <c r="B28" s="149"/>
      <c r="C28" s="163"/>
      <c r="D28" s="103" t="s">
        <v>476</v>
      </c>
      <c r="E28" s="101" t="s">
        <v>336</v>
      </c>
      <c r="F28" s="101">
        <v>150</v>
      </c>
      <c r="G28" s="110">
        <v>500</v>
      </c>
    </row>
    <row r="29" spans="1:7" ht="20.100000000000001" customHeight="1" x14ac:dyDescent="0.25">
      <c r="A29" s="151"/>
      <c r="B29" s="149"/>
      <c r="C29" s="163"/>
      <c r="D29" s="103" t="s">
        <v>477</v>
      </c>
      <c r="E29" s="101" t="s">
        <v>337</v>
      </c>
      <c r="F29" s="101">
        <v>3</v>
      </c>
      <c r="G29" s="110">
        <v>10</v>
      </c>
    </row>
    <row r="30" spans="1:7" ht="20.100000000000001" customHeight="1" thickBot="1" x14ac:dyDescent="0.3">
      <c r="A30" s="152"/>
      <c r="B30" s="149"/>
      <c r="C30" s="164"/>
      <c r="D30" s="103" t="s">
        <v>478</v>
      </c>
      <c r="E30" s="101" t="s">
        <v>346</v>
      </c>
      <c r="F30" s="101">
        <v>6</v>
      </c>
      <c r="G30" s="110">
        <v>20</v>
      </c>
    </row>
    <row r="31" spans="1:7" ht="20.100000000000001" customHeight="1" x14ac:dyDescent="0.25">
      <c r="A31" s="150" t="str">
        <f>'Intervention Logic'!A9</f>
        <v>PRIORITY 4: Improving governance for cooperation</v>
      </c>
      <c r="B31" s="149" t="str">
        <f>'Intervention Logic'!C9</f>
        <v>other actions to support better cooperation governance</v>
      </c>
      <c r="C31" s="162"/>
      <c r="D31" s="103" t="str">
        <f>'PO-SO-INDICATORS'!C95</f>
        <v>RCO 81 - Participations in joint actions across borders</v>
      </c>
      <c r="E31" s="101" t="s">
        <v>336</v>
      </c>
      <c r="F31" s="101">
        <v>50</v>
      </c>
      <c r="G31" s="110">
        <v>400</v>
      </c>
    </row>
    <row r="32" spans="1:7" ht="20.100000000000001" customHeight="1" x14ac:dyDescent="0.25">
      <c r="A32" s="151"/>
      <c r="B32" s="149"/>
      <c r="C32" s="163"/>
      <c r="D32" s="103" t="str">
        <f>'PO-SO-INDICATORS'!C96</f>
        <v>RCO 115 - Public events across borders jointly organised</v>
      </c>
      <c r="E32" s="101" t="s">
        <v>337</v>
      </c>
      <c r="F32" s="101">
        <v>2</v>
      </c>
      <c r="G32" s="110">
        <v>8</v>
      </c>
    </row>
    <row r="33" spans="1:7" ht="20.100000000000001" customHeight="1" thickBot="1" x14ac:dyDescent="0.3">
      <c r="A33" s="151"/>
      <c r="B33" s="156"/>
      <c r="C33" s="165"/>
      <c r="D33" s="113" t="str">
        <f>'PO-SO-INDICATORS'!C104</f>
        <v>RCO 87 - Organisations cooperating across borders</v>
      </c>
      <c r="E33" s="112" t="s">
        <v>338</v>
      </c>
      <c r="F33" s="112">
        <v>4</v>
      </c>
      <c r="G33" s="114">
        <v>16</v>
      </c>
    </row>
  </sheetData>
  <mergeCells count="19">
    <mergeCell ref="D3:D4"/>
    <mergeCell ref="A31:A33"/>
    <mergeCell ref="B31:B33"/>
    <mergeCell ref="B5:B12"/>
    <mergeCell ref="B27:B30"/>
    <mergeCell ref="C5:C12"/>
    <mergeCell ref="C13:C17"/>
    <mergeCell ref="C18:C22"/>
    <mergeCell ref="C23:C26"/>
    <mergeCell ref="C27:C30"/>
    <mergeCell ref="C31:C33"/>
    <mergeCell ref="A18:A22"/>
    <mergeCell ref="B18:B22"/>
    <mergeCell ref="B13:B17"/>
    <mergeCell ref="A5:A17"/>
    <mergeCell ref="B23:B26"/>
    <mergeCell ref="A23:A30"/>
    <mergeCell ref="A3:A4"/>
    <mergeCell ref="B3:B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130" zoomScaleNormal="130" workbookViewId="0">
      <selection activeCell="B11" sqref="B11:B14"/>
    </sheetView>
  </sheetViews>
  <sheetFormatPr defaultRowHeight="15" x14ac:dyDescent="0.25"/>
  <cols>
    <col min="1" max="1" width="35.5703125" customWidth="1"/>
    <col min="2" max="2" width="25.140625" customWidth="1"/>
    <col min="3" max="3" width="11.7109375" customWidth="1"/>
    <col min="4" max="4" width="31.5703125" customWidth="1"/>
    <col min="5" max="5" width="18" style="51" customWidth="1"/>
    <col min="6" max="6" width="23.28515625" style="51" customWidth="1"/>
    <col min="7" max="7" width="18.85546875" style="51" customWidth="1"/>
    <col min="8" max="8" width="12.7109375" style="51" customWidth="1"/>
    <col min="9" max="9" width="18.42578125" style="51" customWidth="1"/>
    <col min="10" max="10" width="22.5703125" style="51" customWidth="1"/>
  </cols>
  <sheetData>
    <row r="1" spans="1:10" x14ac:dyDescent="0.25">
      <c r="A1" s="48" t="s">
        <v>16</v>
      </c>
    </row>
    <row r="2" spans="1:10" ht="15.75" thickBot="1" x14ac:dyDescent="0.3"/>
    <row r="3" spans="1:10" ht="21.75" thickBot="1" x14ac:dyDescent="0.3">
      <c r="A3" s="133" t="s">
        <v>4</v>
      </c>
      <c r="B3" s="134" t="s">
        <v>5</v>
      </c>
      <c r="C3" s="135" t="s">
        <v>6</v>
      </c>
      <c r="D3" s="135" t="s">
        <v>8</v>
      </c>
      <c r="E3" s="135" t="s">
        <v>9</v>
      </c>
      <c r="F3" s="135" t="s">
        <v>17</v>
      </c>
      <c r="G3" s="135" t="s">
        <v>18</v>
      </c>
      <c r="H3" s="135" t="s">
        <v>13</v>
      </c>
      <c r="I3" s="135" t="s">
        <v>19</v>
      </c>
      <c r="J3" s="136" t="s">
        <v>20</v>
      </c>
    </row>
    <row r="4" spans="1:10" ht="20.100000000000001" customHeight="1" x14ac:dyDescent="0.25">
      <c r="A4" s="170" t="s">
        <v>319</v>
      </c>
      <c r="B4" s="169" t="s">
        <v>339</v>
      </c>
      <c r="C4" s="131"/>
      <c r="D4" s="125" t="s">
        <v>171</v>
      </c>
      <c r="E4" s="131" t="s">
        <v>400</v>
      </c>
      <c r="F4" s="131">
        <v>0</v>
      </c>
      <c r="G4" s="131">
        <v>2021</v>
      </c>
      <c r="H4" s="131">
        <v>30</v>
      </c>
      <c r="I4" s="131" t="s">
        <v>341</v>
      </c>
      <c r="J4" s="132"/>
    </row>
    <row r="5" spans="1:10" ht="20.100000000000001" customHeight="1" x14ac:dyDescent="0.25">
      <c r="A5" s="167"/>
      <c r="B5" s="168"/>
      <c r="C5" s="99"/>
      <c r="D5" s="98" t="s">
        <v>222</v>
      </c>
      <c r="E5" s="99" t="s">
        <v>340</v>
      </c>
      <c r="F5" s="100">
        <v>396000</v>
      </c>
      <c r="G5" s="99">
        <v>2021</v>
      </c>
      <c r="H5" s="100">
        <v>780000</v>
      </c>
      <c r="I5" s="99" t="s">
        <v>341</v>
      </c>
      <c r="J5" s="117"/>
    </row>
    <row r="6" spans="1:10" ht="20.100000000000001" customHeight="1" x14ac:dyDescent="0.25">
      <c r="A6" s="167"/>
      <c r="B6" s="168"/>
      <c r="C6" s="99"/>
      <c r="D6" s="98" t="s">
        <v>300</v>
      </c>
      <c r="E6" s="99" t="s">
        <v>340</v>
      </c>
      <c r="F6" s="99">
        <v>0</v>
      </c>
      <c r="G6" s="99">
        <v>2021</v>
      </c>
      <c r="H6" s="100">
        <v>2250</v>
      </c>
      <c r="I6" s="99" t="s">
        <v>341</v>
      </c>
      <c r="J6" s="117"/>
    </row>
    <row r="7" spans="1:10" ht="20.100000000000001" customHeight="1" x14ac:dyDescent="0.25">
      <c r="A7" s="167"/>
      <c r="B7" s="168"/>
      <c r="C7" s="99"/>
      <c r="D7" s="98" t="s">
        <v>479</v>
      </c>
      <c r="E7" s="99" t="s">
        <v>340</v>
      </c>
      <c r="F7" s="99">
        <v>0</v>
      </c>
      <c r="G7" s="99">
        <v>2021</v>
      </c>
      <c r="H7" s="99">
        <v>20</v>
      </c>
      <c r="I7" s="99" t="s">
        <v>347</v>
      </c>
      <c r="J7" s="117"/>
    </row>
    <row r="8" spans="1:10" ht="20.100000000000001" customHeight="1" x14ac:dyDescent="0.25">
      <c r="A8" s="167"/>
      <c r="B8" s="168" t="s">
        <v>342</v>
      </c>
      <c r="C8" s="99"/>
      <c r="D8" s="98" t="s">
        <v>229</v>
      </c>
      <c r="E8" s="99" t="s">
        <v>480</v>
      </c>
      <c r="F8" s="99">
        <v>0</v>
      </c>
      <c r="G8" s="99">
        <v>2021</v>
      </c>
      <c r="H8" s="100">
        <v>188000</v>
      </c>
      <c r="I8" s="99" t="s">
        <v>481</v>
      </c>
      <c r="J8" s="118"/>
    </row>
    <row r="9" spans="1:10" ht="20.100000000000001" customHeight="1" x14ac:dyDescent="0.25">
      <c r="A9" s="167"/>
      <c r="B9" s="168"/>
      <c r="C9" s="99"/>
      <c r="D9" s="98" t="s">
        <v>482</v>
      </c>
      <c r="E9" s="99" t="s">
        <v>343</v>
      </c>
      <c r="F9" s="99">
        <v>0</v>
      </c>
      <c r="G9" s="99">
        <v>2021</v>
      </c>
      <c r="H9" s="100">
        <v>200000</v>
      </c>
      <c r="I9" s="99" t="s">
        <v>481</v>
      </c>
      <c r="J9" s="118"/>
    </row>
    <row r="10" spans="1:10" ht="20.100000000000001" customHeight="1" x14ac:dyDescent="0.25">
      <c r="A10" s="167"/>
      <c r="B10" s="168"/>
      <c r="C10" s="99"/>
      <c r="D10" s="98" t="s">
        <v>479</v>
      </c>
      <c r="E10" s="99" t="s">
        <v>346</v>
      </c>
      <c r="F10" s="99">
        <v>0</v>
      </c>
      <c r="G10" s="99">
        <v>2021</v>
      </c>
      <c r="H10" s="99">
        <v>18</v>
      </c>
      <c r="I10" s="99" t="s">
        <v>347</v>
      </c>
      <c r="J10" s="118"/>
    </row>
    <row r="11" spans="1:10" ht="20.100000000000001" customHeight="1" x14ac:dyDescent="0.25">
      <c r="A11" s="167" t="str">
        <f>'Table2. Output'!A18</f>
        <v xml:space="preserve">PRIORITY 2: Strategic focus on prespas area </v>
      </c>
      <c r="B11" s="168" t="str">
        <f>'PO-SO-INDICATORS'!B67</f>
        <v xml:space="preserve">(ii) Developing and enhancing sustainable, climate resilient, intelligent and intermodal national, regional and local mobility, including improved access to TEN-T and cross-border mobility
</v>
      </c>
      <c r="C11" s="166"/>
      <c r="D11" s="98" t="s">
        <v>485</v>
      </c>
      <c r="E11" s="99" t="s">
        <v>486</v>
      </c>
      <c r="F11" s="99">
        <v>0</v>
      </c>
      <c r="G11" s="99">
        <v>2021</v>
      </c>
      <c r="H11" s="99" t="s">
        <v>487</v>
      </c>
      <c r="I11" s="99" t="s">
        <v>341</v>
      </c>
      <c r="J11" s="118"/>
    </row>
    <row r="12" spans="1:10" ht="20.100000000000001" customHeight="1" x14ac:dyDescent="0.25">
      <c r="A12" s="167"/>
      <c r="B12" s="168"/>
      <c r="C12" s="166"/>
      <c r="D12" s="98" t="s">
        <v>488</v>
      </c>
      <c r="E12" s="99" t="s">
        <v>489</v>
      </c>
      <c r="F12" s="99">
        <v>25</v>
      </c>
      <c r="G12" s="99">
        <v>2021</v>
      </c>
      <c r="H12" s="99">
        <v>30</v>
      </c>
      <c r="I12" s="99" t="s">
        <v>341</v>
      </c>
      <c r="J12" s="118"/>
    </row>
    <row r="13" spans="1:10" ht="20.100000000000001" customHeight="1" x14ac:dyDescent="0.25">
      <c r="A13" s="167"/>
      <c r="B13" s="168"/>
      <c r="C13" s="166"/>
      <c r="D13" s="98" t="s">
        <v>479</v>
      </c>
      <c r="E13" s="99" t="s">
        <v>346</v>
      </c>
      <c r="F13" s="99">
        <v>0</v>
      </c>
      <c r="G13" s="99">
        <v>2021</v>
      </c>
      <c r="H13" s="99">
        <v>6</v>
      </c>
      <c r="I13" s="99" t="s">
        <v>347</v>
      </c>
      <c r="J13" s="118"/>
    </row>
    <row r="14" spans="1:10" ht="20.100000000000001" customHeight="1" x14ac:dyDescent="0.25">
      <c r="A14" s="167"/>
      <c r="B14" s="168"/>
      <c r="C14" s="166"/>
      <c r="D14" s="98" t="s">
        <v>490</v>
      </c>
      <c r="E14" s="99" t="s">
        <v>343</v>
      </c>
      <c r="F14" s="99">
        <v>0</v>
      </c>
      <c r="G14" s="99">
        <v>2021</v>
      </c>
      <c r="H14" s="100">
        <v>5000</v>
      </c>
      <c r="I14" s="99" t="s">
        <v>491</v>
      </c>
      <c r="J14" s="118"/>
    </row>
    <row r="15" spans="1:10" ht="20.100000000000001" customHeight="1" x14ac:dyDescent="0.25">
      <c r="A15" s="167" t="str">
        <f>'Intervention Logic'!A7</f>
        <v xml:space="preserve">PRIORITY 3: Support and upgrade of Health and Social Services </v>
      </c>
      <c r="B15" s="168" t="str">
        <f>'PO-SO-INDICATORS'!B81</f>
        <v xml:space="preserve">(v) Ensuring equal access to health care and fostering resilience of health systems, including primary care, and promoting the transition from institutional to family- and community-based care </v>
      </c>
      <c r="C15" s="166"/>
      <c r="D15" s="98" t="str">
        <f>'PO-SO-INDICATORS'!D82</f>
        <v>RCR 73 - Annual users of new or modernised health care facilities</v>
      </c>
      <c r="E15" s="99" t="s">
        <v>344</v>
      </c>
      <c r="F15" s="100">
        <v>45754</v>
      </c>
      <c r="G15" s="99">
        <v>2021</v>
      </c>
      <c r="H15" s="100">
        <v>60000</v>
      </c>
      <c r="I15" s="99" t="s">
        <v>492</v>
      </c>
      <c r="J15" s="118"/>
    </row>
    <row r="16" spans="1:10" ht="20.100000000000001" customHeight="1" x14ac:dyDescent="0.25">
      <c r="A16" s="167"/>
      <c r="B16" s="168"/>
      <c r="C16" s="166"/>
      <c r="D16" s="98" t="str">
        <f>'PO-SO-INDICATORS'!D83</f>
        <v>RCR 74 - Annual users of new or modernised social care facilities</v>
      </c>
      <c r="E16" s="99" t="s">
        <v>344</v>
      </c>
      <c r="F16" s="100">
        <v>18300</v>
      </c>
      <c r="G16" s="99">
        <v>2021</v>
      </c>
      <c r="H16" s="100">
        <v>40000</v>
      </c>
      <c r="I16" s="99" t="s">
        <v>492</v>
      </c>
      <c r="J16" s="118"/>
    </row>
    <row r="17" spans="1:10" ht="20.100000000000001" customHeight="1" x14ac:dyDescent="0.25">
      <c r="A17" s="167"/>
      <c r="B17" s="168"/>
      <c r="C17" s="166"/>
      <c r="D17" s="98" t="s">
        <v>272</v>
      </c>
      <c r="E17" s="99" t="s">
        <v>344</v>
      </c>
      <c r="F17" s="99">
        <v>0</v>
      </c>
      <c r="G17" s="99">
        <v>2021</v>
      </c>
      <c r="H17" s="100">
        <v>80000</v>
      </c>
      <c r="I17" s="99" t="s">
        <v>492</v>
      </c>
      <c r="J17" s="118"/>
    </row>
    <row r="18" spans="1:10" ht="20.100000000000001" customHeight="1" x14ac:dyDescent="0.25">
      <c r="A18" s="167"/>
      <c r="B18" s="168"/>
      <c r="C18" s="166"/>
      <c r="D18" s="116" t="s">
        <v>479</v>
      </c>
      <c r="E18" s="99" t="s">
        <v>346</v>
      </c>
      <c r="F18" s="99">
        <v>0</v>
      </c>
      <c r="G18" s="99">
        <v>2021</v>
      </c>
      <c r="H18" s="99">
        <v>8</v>
      </c>
      <c r="I18" s="99" t="s">
        <v>347</v>
      </c>
      <c r="J18" s="118"/>
    </row>
    <row r="19" spans="1:10" ht="20.100000000000001" customHeight="1" x14ac:dyDescent="0.25">
      <c r="A19" s="167"/>
      <c r="B19" s="168" t="str">
        <f>'PO-SO-INDICATORS'!B84</f>
        <v>(vi) Enhancing the role of culture and sustainable tourism in economic development, social inclusion and social innovation</v>
      </c>
      <c r="C19" s="166"/>
      <c r="D19" s="98" t="str">
        <f>'PO-SO-INDICATORS'!D84</f>
        <v>RCR 77 - Visitors of cultural and tourism sites supported*</v>
      </c>
      <c r="E19" s="99" t="s">
        <v>345</v>
      </c>
      <c r="F19" s="99">
        <v>0</v>
      </c>
      <c r="G19" s="99">
        <v>2021</v>
      </c>
      <c r="H19" s="100">
        <v>12857</v>
      </c>
      <c r="I19" s="99"/>
      <c r="J19" s="118"/>
    </row>
    <row r="20" spans="1:10" ht="20.100000000000001" customHeight="1" x14ac:dyDescent="0.25">
      <c r="A20" s="167"/>
      <c r="B20" s="168"/>
      <c r="C20" s="166"/>
      <c r="D20" s="98" t="s">
        <v>479</v>
      </c>
      <c r="E20" s="99" t="s">
        <v>346</v>
      </c>
      <c r="F20" s="106">
        <v>0</v>
      </c>
      <c r="G20" s="106">
        <v>2021</v>
      </c>
      <c r="H20" s="106">
        <v>10</v>
      </c>
      <c r="I20" s="99" t="s">
        <v>347</v>
      </c>
      <c r="J20" s="118"/>
    </row>
    <row r="21" spans="1:10" ht="20.100000000000001" customHeight="1" thickBot="1" x14ac:dyDescent="0.3">
      <c r="A21" s="124" t="str">
        <f>'Intervention Logic'!A9</f>
        <v>PRIORITY 4: Improving governance for cooperation</v>
      </c>
      <c r="B21" s="123" t="str">
        <f>'Intervention Logic'!C9</f>
        <v>other actions to support better cooperation governance</v>
      </c>
      <c r="C21" s="119"/>
      <c r="D21" s="120" t="str">
        <f>'PO-SO-INDICATORS'!D102</f>
        <v>RCR 84 - Organisations cooperating across borders after project completion</v>
      </c>
      <c r="E21" s="119" t="s">
        <v>346</v>
      </c>
      <c r="F21" s="119">
        <v>0</v>
      </c>
      <c r="G21" s="119">
        <v>2021</v>
      </c>
      <c r="H21" s="121">
        <v>8</v>
      </c>
      <c r="I21" s="119" t="s">
        <v>347</v>
      </c>
      <c r="J21" s="122"/>
    </row>
  </sheetData>
  <mergeCells count="11">
    <mergeCell ref="C11:C14"/>
    <mergeCell ref="B4:B7"/>
    <mergeCell ref="A4:A10"/>
    <mergeCell ref="B8:B10"/>
    <mergeCell ref="A11:A14"/>
    <mergeCell ref="B11:B14"/>
    <mergeCell ref="C19:C20"/>
    <mergeCell ref="C15:C18"/>
    <mergeCell ref="A15:A20"/>
    <mergeCell ref="B15:B18"/>
    <mergeCell ref="B19:B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D7" sqref="D7"/>
    </sheetView>
  </sheetViews>
  <sheetFormatPr defaultRowHeight="15" x14ac:dyDescent="0.25"/>
  <cols>
    <col min="1" max="1" width="37.7109375" bestFit="1" customWidth="1"/>
    <col min="2" max="2" width="14.28515625" customWidth="1"/>
    <col min="3" max="3" width="37.140625" customWidth="1"/>
    <col min="4" max="4" width="19.28515625" customWidth="1"/>
    <col min="5" max="5" width="26.28515625" customWidth="1"/>
    <col min="7" max="7" width="14.7109375" style="61" customWidth="1"/>
    <col min="8" max="8" width="11.28515625" customWidth="1"/>
    <col min="9" max="9" width="14.7109375" customWidth="1"/>
  </cols>
  <sheetData>
    <row r="1" spans="1:10" x14ac:dyDescent="0.25">
      <c r="A1" t="s">
        <v>21</v>
      </c>
    </row>
    <row r="2" spans="1:10" ht="15.75" thickBot="1" x14ac:dyDescent="0.3"/>
    <row r="3" spans="1:10" ht="15.75" thickBot="1" x14ac:dyDescent="0.3">
      <c r="A3" s="1" t="s">
        <v>22</v>
      </c>
      <c r="B3" s="2" t="s">
        <v>23</v>
      </c>
      <c r="C3" s="2" t="s">
        <v>5</v>
      </c>
      <c r="D3" s="2" t="s">
        <v>24</v>
      </c>
      <c r="E3" s="2" t="s">
        <v>25</v>
      </c>
      <c r="G3" s="90" t="s">
        <v>381</v>
      </c>
      <c r="H3" s="90" t="s">
        <v>390</v>
      </c>
      <c r="I3" s="91" t="s">
        <v>25</v>
      </c>
      <c r="J3" s="91" t="s">
        <v>386</v>
      </c>
    </row>
    <row r="4" spans="1:10" ht="39" thickBot="1" x14ac:dyDescent="0.3">
      <c r="A4" s="77" t="str">
        <f>'Intervention Logic'!A4</f>
        <v xml:space="preserve">PRIORITY 1: Transition to a low carbon economy </v>
      </c>
      <c r="B4" s="78" t="s">
        <v>368</v>
      </c>
      <c r="C4" s="78" t="str">
        <f>'Intervention Logic'!C4</f>
        <v xml:space="preserve">(vi) Promoting the transition to a circular and resource efficient economy
</v>
      </c>
      <c r="D4" s="78" t="s">
        <v>389</v>
      </c>
      <c r="E4" s="84">
        <v>6250000</v>
      </c>
      <c r="G4" s="92">
        <v>1</v>
      </c>
      <c r="H4" s="92" t="s">
        <v>382</v>
      </c>
      <c r="I4" s="93">
        <f>E4+E5</f>
        <v>12500000</v>
      </c>
      <c r="J4" s="94">
        <f>I4/$I$8</f>
        <v>0.37523452157598497</v>
      </c>
    </row>
    <row r="5" spans="1:10" ht="64.5" thickBot="1" x14ac:dyDescent="0.3">
      <c r="A5" s="77" t="str">
        <f>A4</f>
        <v xml:space="preserve">PRIORITY 1: Transition to a low carbon economy </v>
      </c>
      <c r="B5" s="78" t="s">
        <v>368</v>
      </c>
      <c r="C5" s="78" t="str">
        <f>'Intervention Logic'!C5</f>
        <v xml:space="preserve">vii) Enhancing protection and preservation of nature, biodiversity and green infrastructure, including in urban areas, and reducing all forms of pollution
</v>
      </c>
      <c r="D5" s="78" t="s">
        <v>391</v>
      </c>
      <c r="E5" s="84">
        <v>6250000</v>
      </c>
      <c r="G5" s="92">
        <v>2</v>
      </c>
      <c r="H5" s="92" t="s">
        <v>383</v>
      </c>
      <c r="I5" s="93">
        <f>E6</f>
        <v>8500000</v>
      </c>
      <c r="J5" s="94">
        <f t="shared" ref="J5:J8" si="0">I5/$I$8</f>
        <v>0.25515947467166977</v>
      </c>
    </row>
    <row r="6" spans="1:10" ht="77.25" thickBot="1" x14ac:dyDescent="0.3">
      <c r="A6" s="77" t="str">
        <f>'Intervention Logic'!A6</f>
        <v xml:space="preserve">PRIORITY 2: Strategic focus on prespas area </v>
      </c>
      <c r="B6" s="78" t="s">
        <v>368</v>
      </c>
      <c r="C6" s="78" t="str">
        <f>'Intervention Logic'!C6</f>
        <v xml:space="preserve">(ii) Developing and enhancing sustainable, climate resilient, intelligent and intermodal national, regional and local mobility, including improved access to TEN-T and cross-border mobility
</v>
      </c>
      <c r="D6" s="78" t="s">
        <v>392</v>
      </c>
      <c r="E6" s="84">
        <v>8500000</v>
      </c>
      <c r="G6" s="92">
        <v>3</v>
      </c>
      <c r="H6" s="92" t="s">
        <v>384</v>
      </c>
      <c r="I6" s="93">
        <f>E7+E8</f>
        <v>9000000</v>
      </c>
      <c r="J6" s="94">
        <f t="shared" si="0"/>
        <v>0.27016885553470921</v>
      </c>
    </row>
    <row r="7" spans="1:10" ht="64.5" thickBot="1" x14ac:dyDescent="0.3">
      <c r="A7" s="77" t="str">
        <f>'Intervention Logic'!A7</f>
        <v xml:space="preserve">PRIORITY 3: Support and upgrade of Health and Social Services </v>
      </c>
      <c r="B7" s="78" t="s">
        <v>368</v>
      </c>
      <c r="C7" s="78" t="str">
        <f>'Intervention Logic'!C7</f>
        <v xml:space="preserve">(v) Ensuring equal access to health care and fostering resilience of health systems, including primary care, and promoting the transition from institutional to family- and community-based care </v>
      </c>
      <c r="D7" s="78" t="s">
        <v>394</v>
      </c>
      <c r="E7" s="84">
        <v>4500000</v>
      </c>
      <c r="G7" s="92">
        <v>4</v>
      </c>
      <c r="H7" s="92" t="s">
        <v>385</v>
      </c>
      <c r="I7" s="93">
        <f>E9</f>
        <v>3312500</v>
      </c>
      <c r="J7" s="94">
        <f t="shared" si="0"/>
        <v>9.9437148217636023E-2</v>
      </c>
    </row>
    <row r="8" spans="1:10" ht="39" thickBot="1" x14ac:dyDescent="0.3">
      <c r="A8" s="77" t="str">
        <f>A7</f>
        <v xml:space="preserve">PRIORITY 3: Support and upgrade of Health and Social Services </v>
      </c>
      <c r="B8" s="78" t="s">
        <v>368</v>
      </c>
      <c r="C8" s="78" t="str">
        <f>'Intervention Logic'!C8</f>
        <v>(vi) Enhancing the role of culture and sustainable tourism in economic development, social inclusion and social innovation</v>
      </c>
      <c r="D8" s="78" t="s">
        <v>393</v>
      </c>
      <c r="E8" s="84">
        <v>4500000</v>
      </c>
      <c r="G8" s="171" t="s">
        <v>398</v>
      </c>
      <c r="H8" s="172"/>
      <c r="I8" s="93">
        <f>SUM(I4:I7)</f>
        <v>33312500</v>
      </c>
      <c r="J8" s="94">
        <f t="shared" si="0"/>
        <v>1</v>
      </c>
    </row>
    <row r="9" spans="1:10" ht="35.25" customHeight="1" thickBot="1" x14ac:dyDescent="0.3">
      <c r="A9" s="77" t="str">
        <f>'Intervention Logic'!A9</f>
        <v>PRIORITY 4: Improving governance for cooperation</v>
      </c>
      <c r="B9" s="78" t="s">
        <v>368</v>
      </c>
      <c r="C9" s="78" t="str">
        <f>'Intervention Logic'!C9</f>
        <v>other actions to support better cooperation governance</v>
      </c>
      <c r="D9" s="78" t="s">
        <v>395</v>
      </c>
      <c r="E9" s="84">
        <v>3312500</v>
      </c>
    </row>
    <row r="10" spans="1:10" ht="30" customHeight="1" thickBot="1" x14ac:dyDescent="0.3">
      <c r="A10" s="77"/>
      <c r="B10" s="78"/>
      <c r="C10" s="78"/>
      <c r="D10" s="78"/>
      <c r="E10" s="83">
        <f>SUM(E4:E9)</f>
        <v>33312500</v>
      </c>
    </row>
    <row r="12" spans="1:10" x14ac:dyDescent="0.25">
      <c r="E12" s="80"/>
    </row>
    <row r="14" spans="1:10" x14ac:dyDescent="0.25">
      <c r="E14" s="81"/>
    </row>
  </sheetData>
  <mergeCells count="1">
    <mergeCell ref="G8:H8"/>
  </mergeCells>
  <phoneticPr fontId="20"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A28" workbookViewId="0">
      <selection activeCell="M40" sqref="M40"/>
    </sheetView>
  </sheetViews>
  <sheetFormatPr defaultRowHeight="15" x14ac:dyDescent="0.25"/>
  <cols>
    <col min="1" max="1" width="23.85546875" customWidth="1"/>
    <col min="2" max="2" width="14.28515625" customWidth="1"/>
    <col min="3" max="3" width="28.85546875" customWidth="1"/>
    <col min="4" max="4" width="11.5703125" customWidth="1"/>
    <col min="5" max="5" width="43.7109375" style="46" customWidth="1"/>
    <col min="6" max="6" width="14.140625" customWidth="1"/>
    <col min="7" max="7" width="6.7109375" hidden="1" customWidth="1"/>
    <col min="8" max="8" width="12.28515625" bestFit="1" customWidth="1"/>
  </cols>
  <sheetData>
    <row r="1" spans="1:8" x14ac:dyDescent="0.25">
      <c r="A1" t="s">
        <v>21</v>
      </c>
    </row>
    <row r="2" spans="1:8" ht="15.75" thickBot="1" x14ac:dyDescent="0.3"/>
    <row r="3" spans="1:8" ht="15.75" thickBot="1" x14ac:dyDescent="0.3">
      <c r="A3" s="1" t="s">
        <v>22</v>
      </c>
      <c r="B3" s="2" t="s">
        <v>23</v>
      </c>
      <c r="C3" s="2" t="s">
        <v>5</v>
      </c>
      <c r="D3" s="2" t="s">
        <v>24</v>
      </c>
      <c r="E3" s="96" t="s">
        <v>51</v>
      </c>
      <c r="F3" s="2" t="s">
        <v>25</v>
      </c>
      <c r="G3" s="2" t="s">
        <v>386</v>
      </c>
      <c r="H3" s="2" t="s">
        <v>25</v>
      </c>
    </row>
    <row r="4" spans="1:8" ht="51.75" thickBot="1" x14ac:dyDescent="0.3">
      <c r="A4" s="176" t="str">
        <f>'Intervention Logic'!A4</f>
        <v xml:space="preserve">PRIORITY 1: Transition to a low carbon economy </v>
      </c>
      <c r="B4" s="179" t="s">
        <v>368</v>
      </c>
      <c r="C4" s="179" t="str">
        <f>'Intervention Logic'!C4</f>
        <v xml:space="preserve">(vi) Promoting the transition to a circular and resource efficient economy
</v>
      </c>
      <c r="D4" s="78" t="s">
        <v>425</v>
      </c>
      <c r="E4" s="97" t="s">
        <v>428</v>
      </c>
      <c r="F4" s="84">
        <v>3000000</v>
      </c>
      <c r="G4" s="84"/>
      <c r="H4" s="173">
        <v>6250000</v>
      </c>
    </row>
    <row r="5" spans="1:8" ht="39" thickBot="1" x14ac:dyDescent="0.3">
      <c r="A5" s="177"/>
      <c r="B5" s="180"/>
      <c r="C5" s="180"/>
      <c r="D5" s="78" t="s">
        <v>426</v>
      </c>
      <c r="E5" s="97" t="s">
        <v>460</v>
      </c>
      <c r="F5" s="84">
        <v>3000000</v>
      </c>
      <c r="G5" s="84"/>
      <c r="H5" s="174"/>
    </row>
    <row r="6" spans="1:8" ht="15.75" thickBot="1" x14ac:dyDescent="0.3">
      <c r="A6" s="177"/>
      <c r="B6" s="180"/>
      <c r="C6" s="180"/>
      <c r="D6" s="78">
        <v>179</v>
      </c>
      <c r="E6" s="97" t="s">
        <v>427</v>
      </c>
      <c r="F6" s="84">
        <v>100000</v>
      </c>
      <c r="G6" s="84"/>
      <c r="H6" s="174"/>
    </row>
    <row r="7" spans="1:8" ht="15.75" thickBot="1" x14ac:dyDescent="0.3">
      <c r="A7" s="178"/>
      <c r="B7" s="181"/>
      <c r="C7" s="181"/>
      <c r="D7" s="78">
        <v>180</v>
      </c>
      <c r="E7" s="97" t="s">
        <v>429</v>
      </c>
      <c r="F7" s="84">
        <v>150000</v>
      </c>
      <c r="G7" s="84"/>
      <c r="H7" s="175"/>
    </row>
    <row r="8" spans="1:8" ht="64.5" thickBot="1" x14ac:dyDescent="0.3">
      <c r="A8" s="176" t="str">
        <f>A4</f>
        <v xml:space="preserve">PRIORITY 1: Transition to a low carbon economy </v>
      </c>
      <c r="B8" s="179" t="s">
        <v>368</v>
      </c>
      <c r="C8" s="179" t="str">
        <f>'Intervention Logic'!C5</f>
        <v xml:space="preserve">vii) Enhancing protection and preservation of nature, biodiversity and green infrastructure, including in urban areas, and reducing all forms of pollution
</v>
      </c>
      <c r="D8" s="78" t="s">
        <v>430</v>
      </c>
      <c r="E8" s="97" t="s">
        <v>461</v>
      </c>
      <c r="F8" s="84">
        <v>1500000</v>
      </c>
      <c r="G8" s="84"/>
      <c r="H8" s="173">
        <v>6250000</v>
      </c>
    </row>
    <row r="9" spans="1:8" ht="64.5" thickBot="1" x14ac:dyDescent="0.3">
      <c r="A9" s="177"/>
      <c r="B9" s="180"/>
      <c r="C9" s="180"/>
      <c r="D9" s="78" t="s">
        <v>431</v>
      </c>
      <c r="E9" s="97" t="s">
        <v>436</v>
      </c>
      <c r="F9" s="84">
        <v>1500000</v>
      </c>
      <c r="G9" s="84"/>
      <c r="H9" s="174"/>
    </row>
    <row r="10" spans="1:8" ht="51.75" thickBot="1" x14ac:dyDescent="0.3">
      <c r="A10" s="177"/>
      <c r="B10" s="180"/>
      <c r="C10" s="180"/>
      <c r="D10" s="78" t="s">
        <v>432</v>
      </c>
      <c r="E10" s="97" t="s">
        <v>437</v>
      </c>
      <c r="F10" s="84">
        <v>1000000</v>
      </c>
      <c r="G10" s="84"/>
      <c r="H10" s="174"/>
    </row>
    <row r="11" spans="1:8" ht="26.25" thickBot="1" x14ac:dyDescent="0.3">
      <c r="A11" s="177"/>
      <c r="B11" s="180"/>
      <c r="C11" s="180"/>
      <c r="D11" s="78" t="s">
        <v>433</v>
      </c>
      <c r="E11" s="97" t="s">
        <v>459</v>
      </c>
      <c r="F11" s="84">
        <v>1000000</v>
      </c>
      <c r="G11" s="84"/>
      <c r="H11" s="174"/>
    </row>
    <row r="12" spans="1:8" ht="26.25" thickBot="1" x14ac:dyDescent="0.3">
      <c r="A12" s="177"/>
      <c r="B12" s="180"/>
      <c r="C12" s="180"/>
      <c r="D12" s="78" t="s">
        <v>434</v>
      </c>
      <c r="E12" s="97" t="s">
        <v>458</v>
      </c>
      <c r="F12" s="84">
        <v>500000</v>
      </c>
      <c r="G12" s="84"/>
      <c r="H12" s="174"/>
    </row>
    <row r="13" spans="1:8" ht="26.25" thickBot="1" x14ac:dyDescent="0.3">
      <c r="A13" s="177"/>
      <c r="B13" s="180"/>
      <c r="C13" s="180"/>
      <c r="D13" s="78" t="s">
        <v>435</v>
      </c>
      <c r="E13" s="97" t="s">
        <v>457</v>
      </c>
      <c r="F13" s="84">
        <v>500000</v>
      </c>
      <c r="G13" s="84"/>
      <c r="H13" s="174"/>
    </row>
    <row r="14" spans="1:8" ht="15.75" thickBot="1" x14ac:dyDescent="0.3">
      <c r="A14" s="177"/>
      <c r="B14" s="180"/>
      <c r="C14" s="180"/>
      <c r="D14" s="78">
        <v>179</v>
      </c>
      <c r="E14" s="97" t="s">
        <v>427</v>
      </c>
      <c r="F14" s="84">
        <v>100000</v>
      </c>
      <c r="G14" s="84"/>
      <c r="H14" s="174"/>
    </row>
    <row r="15" spans="1:8" ht="15.75" thickBot="1" x14ac:dyDescent="0.3">
      <c r="A15" s="178"/>
      <c r="B15" s="181"/>
      <c r="C15" s="181"/>
      <c r="D15" s="78">
        <v>180</v>
      </c>
      <c r="E15" s="97" t="s">
        <v>429</v>
      </c>
      <c r="F15" s="84">
        <v>150000</v>
      </c>
      <c r="G15" s="84"/>
      <c r="H15" s="175"/>
    </row>
    <row r="16" spans="1:8" ht="90" customHeight="1" thickBot="1" x14ac:dyDescent="0.3">
      <c r="A16" s="176" t="str">
        <f>'Intervention Logic'!A6</f>
        <v xml:space="preserve">PRIORITY 2: Strategic focus on prespas area </v>
      </c>
      <c r="B16" s="179" t="s">
        <v>368</v>
      </c>
      <c r="C16" s="179" t="str">
        <f>'Intervention Logic'!C6</f>
        <v xml:space="preserve">(ii) Developing and enhancing sustainable, climate resilient, intelligent and intermodal national, regional and local mobility, including improved access to TEN-T and cross-border mobility
</v>
      </c>
      <c r="D16" s="78" t="s">
        <v>440</v>
      </c>
      <c r="E16" s="97" t="s">
        <v>456</v>
      </c>
      <c r="F16" s="84">
        <v>3000000</v>
      </c>
      <c r="G16" s="84"/>
      <c r="H16" s="173">
        <v>8500000</v>
      </c>
    </row>
    <row r="17" spans="1:8" ht="26.25" thickBot="1" x14ac:dyDescent="0.3">
      <c r="A17" s="177"/>
      <c r="B17" s="180"/>
      <c r="C17" s="180"/>
      <c r="D17" s="78" t="s">
        <v>439</v>
      </c>
      <c r="E17" s="97" t="s">
        <v>441</v>
      </c>
      <c r="F17" s="84">
        <v>2000000</v>
      </c>
      <c r="G17" s="84"/>
      <c r="H17" s="174"/>
    </row>
    <row r="18" spans="1:8" ht="26.25" thickBot="1" x14ac:dyDescent="0.3">
      <c r="A18" s="177"/>
      <c r="B18" s="180"/>
      <c r="C18" s="180"/>
      <c r="D18" s="78" t="s">
        <v>438</v>
      </c>
      <c r="E18" s="97" t="s">
        <v>444</v>
      </c>
      <c r="F18" s="84">
        <v>1000000</v>
      </c>
      <c r="G18" s="84"/>
      <c r="H18" s="174"/>
    </row>
    <row r="19" spans="1:8" ht="26.25" thickBot="1" x14ac:dyDescent="0.3">
      <c r="A19" s="177"/>
      <c r="B19" s="180"/>
      <c r="C19" s="180"/>
      <c r="D19" s="78">
        <v>170</v>
      </c>
      <c r="E19" s="97" t="s">
        <v>443</v>
      </c>
      <c r="F19" s="84">
        <v>1000000</v>
      </c>
      <c r="G19" s="84"/>
      <c r="H19" s="174"/>
    </row>
    <row r="20" spans="1:8" ht="51.75" thickBot="1" x14ac:dyDescent="0.3">
      <c r="A20" s="177"/>
      <c r="B20" s="180"/>
      <c r="C20" s="180"/>
      <c r="D20" s="78">
        <v>173</v>
      </c>
      <c r="E20" s="97" t="s">
        <v>442</v>
      </c>
      <c r="F20" s="84">
        <v>1000000</v>
      </c>
      <c r="G20" s="84"/>
      <c r="H20" s="174"/>
    </row>
    <row r="21" spans="1:8" ht="15.75" thickBot="1" x14ac:dyDescent="0.3">
      <c r="A21" s="177"/>
      <c r="B21" s="180"/>
      <c r="C21" s="180"/>
      <c r="D21" s="78">
        <v>179</v>
      </c>
      <c r="E21" s="97" t="s">
        <v>427</v>
      </c>
      <c r="F21" s="84">
        <v>100000</v>
      </c>
      <c r="G21" s="84"/>
      <c r="H21" s="174"/>
    </row>
    <row r="22" spans="1:8" ht="15.75" thickBot="1" x14ac:dyDescent="0.3">
      <c r="A22" s="177"/>
      <c r="B22" s="180"/>
      <c r="C22" s="180"/>
      <c r="D22" s="78">
        <v>180</v>
      </c>
      <c r="E22" s="97" t="s">
        <v>429</v>
      </c>
      <c r="F22" s="84">
        <v>150000</v>
      </c>
      <c r="G22" s="84"/>
      <c r="H22" s="174"/>
    </row>
    <row r="23" spans="1:8" ht="15.75" thickBot="1" x14ac:dyDescent="0.3">
      <c r="A23" s="178"/>
      <c r="B23" s="181"/>
      <c r="C23" s="181"/>
      <c r="D23" s="78">
        <v>181</v>
      </c>
      <c r="E23" s="97" t="s">
        <v>445</v>
      </c>
      <c r="F23" s="84">
        <v>250000</v>
      </c>
      <c r="G23" s="84"/>
      <c r="H23" s="175"/>
    </row>
    <row r="24" spans="1:8" ht="77.25" customHeight="1" thickBot="1" x14ac:dyDescent="0.3">
      <c r="A24" s="176" t="str">
        <f>'Intervention Logic'!A7</f>
        <v xml:space="preserve">PRIORITY 3: Support and upgrade of Health and Social Services </v>
      </c>
      <c r="B24" s="179" t="s">
        <v>368</v>
      </c>
      <c r="C24" s="179" t="str">
        <f>'Intervention Logic'!C7</f>
        <v xml:space="preserve">(v) Ensuring equal access to health care and fostering resilience of health systems, including primary care, and promoting the transition from institutional to family- and community-based care </v>
      </c>
      <c r="D24" s="78">
        <v>128</v>
      </c>
      <c r="E24" s="97" t="s">
        <v>447</v>
      </c>
      <c r="F24" s="84">
        <v>2000000</v>
      </c>
      <c r="G24" s="84"/>
      <c r="H24" s="173">
        <v>4500000</v>
      </c>
    </row>
    <row r="25" spans="1:8" ht="15.75" thickBot="1" x14ac:dyDescent="0.3">
      <c r="A25" s="177"/>
      <c r="B25" s="180"/>
      <c r="C25" s="180"/>
      <c r="D25" s="78">
        <v>129</v>
      </c>
      <c r="E25" s="97" t="s">
        <v>446</v>
      </c>
      <c r="F25" s="84">
        <v>1000000</v>
      </c>
      <c r="G25" s="84"/>
      <c r="H25" s="174"/>
    </row>
    <row r="26" spans="1:8" ht="15.75" thickBot="1" x14ac:dyDescent="0.3">
      <c r="A26" s="177"/>
      <c r="B26" s="180"/>
      <c r="C26" s="180"/>
      <c r="D26" s="78">
        <v>131</v>
      </c>
      <c r="E26" s="97" t="s">
        <v>448</v>
      </c>
      <c r="F26" s="84">
        <v>500000</v>
      </c>
      <c r="G26" s="84"/>
      <c r="H26" s="174"/>
    </row>
    <row r="27" spans="1:8" ht="15.75" thickBot="1" x14ac:dyDescent="0.3">
      <c r="A27" s="177"/>
      <c r="B27" s="180"/>
      <c r="C27" s="180"/>
      <c r="D27" s="78">
        <v>134</v>
      </c>
      <c r="E27" s="97" t="s">
        <v>449</v>
      </c>
      <c r="F27" s="84">
        <v>500000</v>
      </c>
      <c r="G27" s="84"/>
      <c r="H27" s="174"/>
    </row>
    <row r="28" spans="1:8" ht="39" thickBot="1" x14ac:dyDescent="0.3">
      <c r="A28" s="177"/>
      <c r="B28" s="180"/>
      <c r="C28" s="180"/>
      <c r="D28" s="78">
        <v>160</v>
      </c>
      <c r="E28" s="97" t="s">
        <v>450</v>
      </c>
      <c r="F28" s="84">
        <v>250000</v>
      </c>
      <c r="G28" s="84"/>
      <c r="H28" s="174"/>
    </row>
    <row r="29" spans="1:8" ht="15.75" thickBot="1" x14ac:dyDescent="0.3">
      <c r="A29" s="177"/>
      <c r="B29" s="180"/>
      <c r="C29" s="180"/>
      <c r="D29" s="78">
        <v>179</v>
      </c>
      <c r="E29" s="97" t="s">
        <v>427</v>
      </c>
      <c r="F29" s="84">
        <v>100000</v>
      </c>
      <c r="G29" s="84"/>
      <c r="H29" s="174"/>
    </row>
    <row r="30" spans="1:8" ht="15.75" thickBot="1" x14ac:dyDescent="0.3">
      <c r="A30" s="178"/>
      <c r="B30" s="181"/>
      <c r="C30" s="181"/>
      <c r="D30" s="78">
        <v>180</v>
      </c>
      <c r="E30" s="97" t="s">
        <v>429</v>
      </c>
      <c r="F30" s="84">
        <v>150000</v>
      </c>
      <c r="G30" s="84"/>
      <c r="H30" s="175"/>
    </row>
    <row r="31" spans="1:8" ht="51.75" customHeight="1" thickBot="1" x14ac:dyDescent="0.3">
      <c r="A31" s="176" t="str">
        <f>A24</f>
        <v xml:space="preserve">PRIORITY 3: Support and upgrade of Health and Social Services </v>
      </c>
      <c r="B31" s="179" t="s">
        <v>368</v>
      </c>
      <c r="C31" s="179" t="str">
        <f>'Intervention Logic'!C8</f>
        <v>(vi) Enhancing the role of culture and sustainable tourism in economic development, social inclusion and social innovation</v>
      </c>
      <c r="D31" s="78">
        <v>165</v>
      </c>
      <c r="E31" s="97" t="s">
        <v>451</v>
      </c>
      <c r="F31" s="84">
        <v>2000000</v>
      </c>
      <c r="G31" s="84"/>
      <c r="H31" s="173">
        <v>4500000</v>
      </c>
    </row>
    <row r="32" spans="1:8" ht="26.25" thickBot="1" x14ac:dyDescent="0.3">
      <c r="A32" s="177"/>
      <c r="B32" s="180"/>
      <c r="C32" s="180"/>
      <c r="D32" s="78">
        <v>166</v>
      </c>
      <c r="E32" s="97" t="s">
        <v>452</v>
      </c>
      <c r="F32" s="84">
        <v>1000000</v>
      </c>
      <c r="G32" s="84"/>
      <c r="H32" s="174"/>
    </row>
    <row r="33" spans="1:8" ht="39" thickBot="1" x14ac:dyDescent="0.3">
      <c r="A33" s="177"/>
      <c r="B33" s="180"/>
      <c r="C33" s="180"/>
      <c r="D33" s="78">
        <v>167</v>
      </c>
      <c r="E33" s="97" t="s">
        <v>453</v>
      </c>
      <c r="F33" s="84">
        <v>500000</v>
      </c>
      <c r="G33" s="84"/>
      <c r="H33" s="174"/>
    </row>
    <row r="34" spans="1:8" ht="26.25" thickBot="1" x14ac:dyDescent="0.3">
      <c r="A34" s="177"/>
      <c r="B34" s="180"/>
      <c r="C34" s="180"/>
      <c r="D34" s="78">
        <v>169</v>
      </c>
      <c r="E34" s="97" t="s">
        <v>454</v>
      </c>
      <c r="F34" s="84">
        <v>500000</v>
      </c>
      <c r="G34" s="84"/>
      <c r="H34" s="174"/>
    </row>
    <row r="35" spans="1:8" ht="26.25" thickBot="1" x14ac:dyDescent="0.3">
      <c r="A35" s="177"/>
      <c r="B35" s="180"/>
      <c r="C35" s="180"/>
      <c r="D35" s="78">
        <v>171</v>
      </c>
      <c r="E35" s="97" t="s">
        <v>455</v>
      </c>
      <c r="F35" s="84">
        <v>250000</v>
      </c>
      <c r="G35" s="84"/>
      <c r="H35" s="174"/>
    </row>
    <row r="36" spans="1:8" ht="15.75" thickBot="1" x14ac:dyDescent="0.3">
      <c r="A36" s="177"/>
      <c r="B36" s="180"/>
      <c r="C36" s="180"/>
      <c r="D36" s="78">
        <v>179</v>
      </c>
      <c r="E36" s="97" t="s">
        <v>427</v>
      </c>
      <c r="F36" s="84">
        <v>100000</v>
      </c>
      <c r="G36" s="84"/>
      <c r="H36" s="174"/>
    </row>
    <row r="37" spans="1:8" ht="15.75" thickBot="1" x14ac:dyDescent="0.3">
      <c r="A37" s="178"/>
      <c r="B37" s="181"/>
      <c r="C37" s="181"/>
      <c r="D37" s="78">
        <v>180</v>
      </c>
      <c r="E37" s="97" t="s">
        <v>429</v>
      </c>
      <c r="F37" s="84">
        <v>150000</v>
      </c>
      <c r="G37" s="84"/>
      <c r="H37" s="175"/>
    </row>
    <row r="38" spans="1:8" ht="26.25" thickBot="1" x14ac:dyDescent="0.3">
      <c r="A38" s="176" t="str">
        <f>'Intervention Logic'!A9</f>
        <v>PRIORITY 4: Improving governance for cooperation</v>
      </c>
      <c r="B38" s="179" t="s">
        <v>368</v>
      </c>
      <c r="C38" s="179" t="str">
        <f>'Intervention Logic'!C9</f>
        <v>other actions to support better cooperation governance</v>
      </c>
      <c r="D38" s="78">
        <v>170</v>
      </c>
      <c r="E38" s="97" t="s">
        <v>443</v>
      </c>
      <c r="F38" s="84">
        <v>1000000</v>
      </c>
      <c r="G38" s="84"/>
      <c r="H38" s="173">
        <v>3312500</v>
      </c>
    </row>
    <row r="39" spans="1:8" ht="26.25" thickBot="1" x14ac:dyDescent="0.3">
      <c r="A39" s="177"/>
      <c r="B39" s="180"/>
      <c r="C39" s="180"/>
      <c r="D39" s="78">
        <v>171</v>
      </c>
      <c r="E39" s="97" t="s">
        <v>455</v>
      </c>
      <c r="F39" s="84">
        <v>1312500</v>
      </c>
      <c r="G39" s="84"/>
      <c r="H39" s="174"/>
    </row>
    <row r="40" spans="1:8" ht="51.75" thickBot="1" x14ac:dyDescent="0.3">
      <c r="A40" s="177"/>
      <c r="B40" s="180"/>
      <c r="C40" s="180"/>
      <c r="D40" s="78">
        <v>173</v>
      </c>
      <c r="E40" s="97" t="s">
        <v>442</v>
      </c>
      <c r="F40" s="84">
        <v>500000</v>
      </c>
      <c r="G40" s="84"/>
      <c r="H40" s="174"/>
    </row>
    <row r="41" spans="1:8" ht="26.25" thickBot="1" x14ac:dyDescent="0.3">
      <c r="A41" s="178"/>
      <c r="B41" s="181"/>
      <c r="C41" s="181"/>
      <c r="D41" s="78">
        <v>182</v>
      </c>
      <c r="E41" s="97" t="s">
        <v>462</v>
      </c>
      <c r="F41" s="84">
        <v>500000</v>
      </c>
      <c r="G41" s="84"/>
      <c r="H41" s="175"/>
    </row>
    <row r="42" spans="1:8" ht="15.75" thickBot="1" x14ac:dyDescent="0.3">
      <c r="A42" s="77"/>
      <c r="B42" s="78"/>
      <c r="C42" s="78"/>
      <c r="D42" s="78"/>
      <c r="E42" s="97"/>
      <c r="F42" s="83">
        <f>SUM(F4:F41)</f>
        <v>33312500</v>
      </c>
      <c r="G42" s="83">
        <f>SUM(G4:G38)</f>
        <v>0</v>
      </c>
      <c r="H42" s="83">
        <f>SUM(H4:H41)</f>
        <v>33312500</v>
      </c>
    </row>
    <row r="44" spans="1:8" x14ac:dyDescent="0.25">
      <c r="F44" s="80"/>
      <c r="G44" s="80"/>
      <c r="H44" s="80"/>
    </row>
    <row r="46" spans="1:8" x14ac:dyDescent="0.25">
      <c r="F46" s="81"/>
      <c r="G46" s="81"/>
      <c r="H46" s="81"/>
    </row>
  </sheetData>
  <mergeCells count="24">
    <mergeCell ref="A31:A37"/>
    <mergeCell ref="B31:B37"/>
    <mergeCell ref="C31:C37"/>
    <mergeCell ref="H31:H37"/>
    <mergeCell ref="A38:A41"/>
    <mergeCell ref="B38:B41"/>
    <mergeCell ref="C38:C41"/>
    <mergeCell ref="H38:H41"/>
    <mergeCell ref="A16:A23"/>
    <mergeCell ref="B16:B23"/>
    <mergeCell ref="C16:C23"/>
    <mergeCell ref="H16:H23"/>
    <mergeCell ref="A24:A30"/>
    <mergeCell ref="B24:B30"/>
    <mergeCell ref="C24:C30"/>
    <mergeCell ref="H24:H30"/>
    <mergeCell ref="H4:H7"/>
    <mergeCell ref="H8:H15"/>
    <mergeCell ref="A4:A7"/>
    <mergeCell ref="B4:B7"/>
    <mergeCell ref="C4:C7"/>
    <mergeCell ref="A8:A15"/>
    <mergeCell ref="B8:B15"/>
    <mergeCell ref="C8:C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E4" sqref="E4:E9"/>
    </sheetView>
  </sheetViews>
  <sheetFormatPr defaultRowHeight="15" x14ac:dyDescent="0.25"/>
  <cols>
    <col min="1" max="1" width="37.7109375" bestFit="1" customWidth="1"/>
    <col min="2" max="2" width="15.85546875" customWidth="1"/>
    <col min="3" max="3" width="49.7109375" bestFit="1" customWidth="1"/>
    <col min="4" max="4" width="18.42578125" customWidth="1"/>
    <col min="5" max="5" width="22.28515625" customWidth="1"/>
  </cols>
  <sheetData>
    <row r="1" spans="1:5" x14ac:dyDescent="0.25">
      <c r="A1" t="s">
        <v>26</v>
      </c>
    </row>
    <row r="2" spans="1:5" ht="15.75" thickBot="1" x14ac:dyDescent="0.3"/>
    <row r="3" spans="1:5" ht="15.75" thickBot="1" x14ac:dyDescent="0.3">
      <c r="A3" s="1" t="s">
        <v>22</v>
      </c>
      <c r="B3" s="2" t="s">
        <v>23</v>
      </c>
      <c r="C3" s="2" t="s">
        <v>5</v>
      </c>
      <c r="D3" s="2" t="s">
        <v>24</v>
      </c>
      <c r="E3" s="2" t="s">
        <v>25</v>
      </c>
    </row>
    <row r="4" spans="1:5" ht="39" thickBot="1" x14ac:dyDescent="0.3">
      <c r="A4" s="77" t="str">
        <f>'Table4. Dim1'!A4</f>
        <v xml:space="preserve">PRIORITY 1: Transition to a low carbon economy </v>
      </c>
      <c r="B4" s="77" t="str">
        <f>'Table4. Dim1'!B4</f>
        <v>IPA III CBC </v>
      </c>
      <c r="C4" s="77" t="str">
        <f>'Table4. Dim1'!C4</f>
        <v xml:space="preserve">(vi) Promoting the transition to a circular and resource efficient economy
</v>
      </c>
      <c r="D4" s="82" t="s">
        <v>387</v>
      </c>
      <c r="E4" s="83">
        <f>'Table4. Dim1'!E4</f>
        <v>6250000</v>
      </c>
    </row>
    <row r="5" spans="1:5" ht="51.75" thickBot="1" x14ac:dyDescent="0.3">
      <c r="A5" s="77" t="str">
        <f>'Table4. Dim1'!A5</f>
        <v xml:space="preserve">PRIORITY 1: Transition to a low carbon economy </v>
      </c>
      <c r="B5" s="9" t="str">
        <f>'Table4. Dim1'!B5</f>
        <v>IPA III CBC </v>
      </c>
      <c r="C5" s="9" t="str">
        <f>'Table4. Dim1'!C5</f>
        <v xml:space="preserve">vii) Enhancing protection and preservation of nature, biodiversity and green infrastructure, including in urban areas, and reducing all forms of pollution
</v>
      </c>
      <c r="D5" s="62" t="s">
        <v>387</v>
      </c>
      <c r="E5" s="79">
        <f>'Table4. Dim1'!E5</f>
        <v>6250000</v>
      </c>
    </row>
    <row r="6" spans="1:5" ht="64.5" thickBot="1" x14ac:dyDescent="0.3">
      <c r="A6" s="77" t="str">
        <f>'Table4. Dim1'!A6</f>
        <v xml:space="preserve">PRIORITY 2: Strategic focus on prespas area </v>
      </c>
      <c r="B6" s="9" t="str">
        <f>'Table4. Dim1'!B6</f>
        <v>IPA III CBC </v>
      </c>
      <c r="C6" s="9" t="str">
        <f>'Table4. Dim1'!C6</f>
        <v xml:space="preserve">(ii) Developing and enhancing sustainable, climate resilient, intelligent and intermodal national, regional and local mobility, including improved access to TEN-T and cross-border mobility
</v>
      </c>
      <c r="D6" s="62" t="s">
        <v>387</v>
      </c>
      <c r="E6" s="79">
        <f>'Table4. Dim1'!E6</f>
        <v>8500000</v>
      </c>
    </row>
    <row r="7" spans="1:5" ht="51.75" thickBot="1" x14ac:dyDescent="0.3">
      <c r="A7" s="77" t="str">
        <f>'Table4. Dim1'!A7</f>
        <v xml:space="preserve">PRIORITY 3: Support and upgrade of Health and Social Services </v>
      </c>
      <c r="B7" s="9" t="str">
        <f>'Table4. Dim1'!B7</f>
        <v>IPA III CBC </v>
      </c>
      <c r="C7" s="9" t="str">
        <f>'Table4. Dim1'!C7</f>
        <v xml:space="preserve">(v) Ensuring equal access to health care and fostering resilience of health systems, including primary care, and promoting the transition from institutional to family- and community-based care </v>
      </c>
      <c r="D7" s="62" t="s">
        <v>387</v>
      </c>
      <c r="E7" s="79">
        <f>'Table4. Dim1'!E7</f>
        <v>4500000</v>
      </c>
    </row>
    <row r="8" spans="1:5" ht="33" customHeight="1" thickBot="1" x14ac:dyDescent="0.3">
      <c r="A8" s="77" t="str">
        <f>'Table4. Dim1'!A8</f>
        <v xml:space="preserve">PRIORITY 3: Support and upgrade of Health and Social Services </v>
      </c>
      <c r="B8" s="9" t="str">
        <f>'Table4. Dim1'!B8</f>
        <v>IPA III CBC </v>
      </c>
      <c r="C8" s="9" t="str">
        <f>'Table4. Dim1'!C8</f>
        <v>(vi) Enhancing the role of culture and sustainable tourism in economic development, social inclusion and social innovation</v>
      </c>
      <c r="D8" s="62" t="s">
        <v>387</v>
      </c>
      <c r="E8" s="79">
        <f>'Table4. Dim1'!E8</f>
        <v>4500000</v>
      </c>
    </row>
    <row r="9" spans="1:5" ht="34.9" customHeight="1" thickBot="1" x14ac:dyDescent="0.3">
      <c r="A9" s="9" t="str">
        <f>'Table4. Dim1'!A9</f>
        <v>PRIORITY 4: Improving governance for cooperation</v>
      </c>
      <c r="B9" s="9" t="str">
        <f>'Table4. Dim1'!B9</f>
        <v>IPA III CBC </v>
      </c>
      <c r="C9" s="9" t="str">
        <f>'Table4. Dim1'!C9</f>
        <v>other actions to support better cooperation governance</v>
      </c>
      <c r="D9" s="62" t="s">
        <v>387</v>
      </c>
      <c r="E9" s="79">
        <f>'Table4. Dim1'!E9</f>
        <v>3312500</v>
      </c>
    </row>
  </sheetData>
  <phoneticPr fontId="20"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E4" sqref="E4:E9"/>
    </sheetView>
  </sheetViews>
  <sheetFormatPr defaultRowHeight="15" x14ac:dyDescent="0.25"/>
  <cols>
    <col min="1" max="1" width="37.7109375" bestFit="1" customWidth="1"/>
    <col min="2" max="2" width="15.85546875" customWidth="1"/>
    <col min="3" max="3" width="33.140625" customWidth="1"/>
    <col min="4" max="4" width="18.42578125" customWidth="1"/>
    <col min="5" max="5" width="22.28515625" customWidth="1"/>
  </cols>
  <sheetData>
    <row r="1" spans="1:5" x14ac:dyDescent="0.25">
      <c r="A1" t="s">
        <v>27</v>
      </c>
    </row>
    <row r="2" spans="1:5" ht="15.75" thickBot="1" x14ac:dyDescent="0.3"/>
    <row r="3" spans="1:5" ht="15.75" thickBot="1" x14ac:dyDescent="0.3">
      <c r="A3" s="1" t="s">
        <v>22</v>
      </c>
      <c r="B3" s="2" t="s">
        <v>23</v>
      </c>
      <c r="C3" s="2" t="s">
        <v>5</v>
      </c>
      <c r="D3" s="2" t="s">
        <v>24</v>
      </c>
      <c r="E3" s="2" t="s">
        <v>25</v>
      </c>
    </row>
    <row r="4" spans="1:5" ht="39" thickBot="1" x14ac:dyDescent="0.3">
      <c r="A4" s="77" t="str">
        <f>'Table4. Dim1'!A4</f>
        <v xml:space="preserve">PRIORITY 1: Transition to a low carbon economy </v>
      </c>
      <c r="B4" s="9" t="str">
        <f>'Table4. Dim1'!B4</f>
        <v>IPA III CBC </v>
      </c>
      <c r="C4" s="9" t="str">
        <f>'Table4. Dim1'!C4</f>
        <v xml:space="preserve">(vi) Promoting the transition to a circular and resource efficient economy
</v>
      </c>
      <c r="D4" s="62" t="s">
        <v>388</v>
      </c>
      <c r="E4" s="72">
        <f>'Table4. Dim1'!E4</f>
        <v>6250000</v>
      </c>
    </row>
    <row r="5" spans="1:5" ht="64.5" thickBot="1" x14ac:dyDescent="0.3">
      <c r="A5" s="77" t="str">
        <f>'Table4. Dim1'!A5</f>
        <v xml:space="preserve">PRIORITY 1: Transition to a low carbon economy </v>
      </c>
      <c r="B5" s="9" t="str">
        <f>'Table4. Dim1'!B5</f>
        <v>IPA III CBC </v>
      </c>
      <c r="C5" s="9" t="str">
        <f>'Table4. Dim1'!C5</f>
        <v xml:space="preserve">vii) Enhancing protection and preservation of nature, biodiversity and green infrastructure, including in urban areas, and reducing all forms of pollution
</v>
      </c>
      <c r="D5" s="62" t="s">
        <v>388</v>
      </c>
      <c r="E5" s="72">
        <f>'Table4. Dim1'!E5</f>
        <v>6250000</v>
      </c>
    </row>
    <row r="6" spans="1:5" ht="77.25" thickBot="1" x14ac:dyDescent="0.3">
      <c r="A6" s="77" t="str">
        <f>'Table4. Dim1'!A6</f>
        <v xml:space="preserve">PRIORITY 2: Strategic focus on prespas area </v>
      </c>
      <c r="B6" s="9" t="str">
        <f>'Table4. Dim1'!B6</f>
        <v>IPA III CBC </v>
      </c>
      <c r="C6" s="9" t="str">
        <f>'Table4. Dim1'!C6</f>
        <v xml:space="preserve">(ii) Developing and enhancing sustainable, climate resilient, intelligent and intermodal national, regional and local mobility, including improved access to TEN-T and cross-border mobility
</v>
      </c>
      <c r="D6" s="62" t="s">
        <v>388</v>
      </c>
      <c r="E6" s="72">
        <f>'Table4. Dim1'!E6</f>
        <v>8500000</v>
      </c>
    </row>
    <row r="7" spans="1:5" ht="77.25" thickBot="1" x14ac:dyDescent="0.3">
      <c r="A7" s="77" t="str">
        <f>'Table4. Dim1'!A7</f>
        <v xml:space="preserve">PRIORITY 3: Support and upgrade of Health and Social Services </v>
      </c>
      <c r="B7" s="9" t="str">
        <f>'Table4. Dim1'!B7</f>
        <v>IPA III CBC </v>
      </c>
      <c r="C7" s="9" t="str">
        <f>'Table4. Dim1'!C7</f>
        <v xml:space="preserve">(v) Ensuring equal access to health care and fostering resilience of health systems, including primary care, and promoting the transition from institutional to family- and community-based care </v>
      </c>
      <c r="D7" s="62" t="s">
        <v>388</v>
      </c>
      <c r="E7" s="72">
        <f>'Table4. Dim1'!E7</f>
        <v>4500000</v>
      </c>
    </row>
    <row r="8" spans="1:5" ht="51.75" thickBot="1" x14ac:dyDescent="0.3">
      <c r="A8" s="77" t="str">
        <f>'Table4. Dim1'!A8</f>
        <v xml:space="preserve">PRIORITY 3: Support and upgrade of Health and Social Services </v>
      </c>
      <c r="B8" s="9" t="str">
        <f>'Table4. Dim1'!B8</f>
        <v>IPA III CBC </v>
      </c>
      <c r="C8" s="9" t="str">
        <f>'Table4. Dim1'!C8</f>
        <v>(vi) Enhancing the role of culture and sustainable tourism in economic development, social inclusion and social innovation</v>
      </c>
      <c r="D8" s="62" t="s">
        <v>388</v>
      </c>
      <c r="E8" s="72">
        <f>'Table4. Dim1'!E8</f>
        <v>4500000</v>
      </c>
    </row>
    <row r="9" spans="1:5" ht="35.25" customHeight="1" thickBot="1" x14ac:dyDescent="0.3">
      <c r="A9" s="9" t="str">
        <f>'Table4. Dim1'!A9</f>
        <v>PRIORITY 4: Improving governance for cooperation</v>
      </c>
      <c r="B9" s="9" t="str">
        <f>'Table4. Dim1'!B9</f>
        <v>IPA III CBC </v>
      </c>
      <c r="C9" s="9" t="str">
        <f>'Table4. Dim1'!C9</f>
        <v>other actions to support better cooperation governance</v>
      </c>
      <c r="D9" s="62" t="s">
        <v>388</v>
      </c>
      <c r="E9" s="72">
        <f>'Table4. Dim1'!E9</f>
        <v>3312500</v>
      </c>
    </row>
  </sheetData>
  <phoneticPr fontId="20" type="noConversion"/>
  <pageMargins left="0.7" right="0.7" top="0.75" bottom="0.75" header="0.3" footer="0.3"/>
  <pageSetup paperSize="9"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B14" sqref="B14:H14"/>
    </sheetView>
  </sheetViews>
  <sheetFormatPr defaultRowHeight="15" x14ac:dyDescent="0.25"/>
  <cols>
    <col min="1" max="1" width="22.28515625" customWidth="1"/>
    <col min="2" max="9" width="13.42578125" customWidth="1"/>
  </cols>
  <sheetData>
    <row r="1" spans="1:10" x14ac:dyDescent="0.25">
      <c r="A1" t="s">
        <v>30</v>
      </c>
    </row>
    <row r="2" spans="1:10" ht="15.75" thickBot="1" x14ac:dyDescent="0.3"/>
    <row r="3" spans="1:10" ht="15.75" thickBot="1" x14ac:dyDescent="0.3">
      <c r="A3" s="10" t="s">
        <v>23</v>
      </c>
      <c r="B3" s="11">
        <v>2021</v>
      </c>
      <c r="C3" s="11">
        <v>2022</v>
      </c>
      <c r="D3" s="11">
        <v>2023</v>
      </c>
      <c r="E3" s="11">
        <v>2024</v>
      </c>
      <c r="F3" s="11">
        <v>2025</v>
      </c>
      <c r="G3" s="11">
        <v>2026</v>
      </c>
      <c r="H3" s="11">
        <v>2027</v>
      </c>
      <c r="I3" s="11" t="s">
        <v>28</v>
      </c>
    </row>
    <row r="4" spans="1:10" ht="25.5" customHeight="1" thickBot="1" x14ac:dyDescent="0.3">
      <c r="A4" s="12" t="s">
        <v>353</v>
      </c>
      <c r="B4" s="15"/>
      <c r="C4" s="15"/>
      <c r="D4" s="15"/>
      <c r="E4" s="15"/>
      <c r="F4" s="15"/>
      <c r="G4" s="15"/>
      <c r="H4" s="15"/>
      <c r="I4" s="15"/>
    </row>
    <row r="5" spans="1:10" ht="12.75" customHeight="1" thickBot="1" x14ac:dyDescent="0.3">
      <c r="A5" s="12"/>
      <c r="B5" s="15"/>
      <c r="C5" s="15"/>
      <c r="D5" s="15"/>
      <c r="E5" s="15"/>
      <c r="F5" s="15"/>
      <c r="G5" s="15"/>
      <c r="H5" s="15"/>
      <c r="I5" s="15"/>
    </row>
    <row r="6" spans="1:10" ht="15.75" thickBot="1" x14ac:dyDescent="0.3">
      <c r="A6" s="12" t="s">
        <v>348</v>
      </c>
      <c r="B6" s="15">
        <f>'Table4. Dim1'!$E$10*B14*0.8</f>
        <v>0</v>
      </c>
      <c r="C6" s="15">
        <f>'Table4. Dim1'!$E$10*C14*0.8</f>
        <v>1865500</v>
      </c>
      <c r="D6" s="15">
        <f>'Table4. Dim1'!$E$10*D14*0.8</f>
        <v>2665000</v>
      </c>
      <c r="E6" s="15">
        <f>'Table4. Dim1'!$E$10*E14*0.8</f>
        <v>6662500</v>
      </c>
      <c r="F6" s="15">
        <f>'Table4. Dim1'!$E$10*F14*0.8</f>
        <v>6662500</v>
      </c>
      <c r="G6" s="15">
        <f>'Table4. Dim1'!$E$10*G14*0.8</f>
        <v>4797000</v>
      </c>
      <c r="H6" s="15">
        <f>'Table4. Dim1'!$E$10*H14*0.8</f>
        <v>3997500</v>
      </c>
      <c r="I6" s="15">
        <f>SUM(B6:H6)</f>
        <v>26650000</v>
      </c>
      <c r="J6" s="89"/>
    </row>
    <row r="7" spans="1:10" ht="15.75" thickBot="1" x14ac:dyDescent="0.3">
      <c r="A7" s="12" t="s">
        <v>349</v>
      </c>
      <c r="B7" s="15"/>
      <c r="C7" s="15"/>
      <c r="D7" s="15"/>
      <c r="E7" s="15"/>
      <c r="F7" s="15"/>
      <c r="G7" s="15"/>
      <c r="H7" s="15"/>
      <c r="I7" s="15"/>
    </row>
    <row r="8" spans="1:10" ht="15.75" thickBot="1" x14ac:dyDescent="0.3">
      <c r="A8" s="12" t="s">
        <v>350</v>
      </c>
      <c r="B8" s="15"/>
      <c r="C8" s="15"/>
      <c r="D8" s="15"/>
      <c r="E8" s="15"/>
      <c r="F8" s="15"/>
      <c r="G8" s="15"/>
      <c r="H8" s="15"/>
      <c r="I8" s="15"/>
    </row>
    <row r="9" spans="1:10" ht="15.75" thickBot="1" x14ac:dyDescent="0.3">
      <c r="A9" s="12" t="s">
        <v>351</v>
      </c>
      <c r="B9" s="15"/>
      <c r="C9" s="15"/>
      <c r="D9" s="15"/>
      <c r="E9" s="15"/>
      <c r="F9" s="15"/>
      <c r="G9" s="15"/>
      <c r="H9" s="15"/>
      <c r="I9" s="15"/>
    </row>
    <row r="10" spans="1:10" ht="15.75" thickBot="1" x14ac:dyDescent="0.3">
      <c r="A10" s="12"/>
      <c r="B10" s="15"/>
      <c r="C10" s="15"/>
      <c r="D10" s="15"/>
      <c r="E10" s="15"/>
      <c r="F10" s="15"/>
      <c r="G10" s="15"/>
      <c r="H10" s="15"/>
      <c r="I10" s="15"/>
    </row>
    <row r="11" spans="1:10" ht="15.75" thickBot="1" x14ac:dyDescent="0.3">
      <c r="A11" s="12" t="s">
        <v>352</v>
      </c>
      <c r="B11" s="15"/>
      <c r="C11" s="15"/>
      <c r="D11" s="15"/>
      <c r="E11" s="15"/>
      <c r="F11" s="15"/>
      <c r="G11" s="15"/>
      <c r="H11" s="15"/>
      <c r="I11" s="15"/>
    </row>
    <row r="12" spans="1:10" ht="15.75" thickBot="1" x14ac:dyDescent="0.3">
      <c r="A12" s="12" t="s">
        <v>50</v>
      </c>
      <c r="B12" s="15"/>
      <c r="C12" s="15"/>
      <c r="D12" s="15"/>
      <c r="E12" s="15"/>
      <c r="F12" s="15"/>
      <c r="G12" s="15"/>
      <c r="H12" s="15"/>
      <c r="I12" s="15"/>
    </row>
    <row r="13" spans="1:10" ht="15.75" thickBot="1" x14ac:dyDescent="0.3">
      <c r="A13" s="13" t="s">
        <v>28</v>
      </c>
      <c r="B13" s="15">
        <f>SUM(B4:B12)</f>
        <v>0</v>
      </c>
      <c r="C13" s="15">
        <f>SUM(C4:C12)</f>
        <v>1865500</v>
      </c>
      <c r="D13" s="15">
        <f t="shared" ref="D13:I13" si="0">SUM(D4:D12)</f>
        <v>2665000</v>
      </c>
      <c r="E13" s="15">
        <f t="shared" si="0"/>
        <v>6662500</v>
      </c>
      <c r="F13" s="15">
        <f t="shared" si="0"/>
        <v>6662500</v>
      </c>
      <c r="G13" s="15">
        <f t="shared" si="0"/>
        <v>4797000</v>
      </c>
      <c r="H13" s="15">
        <f t="shared" si="0"/>
        <v>3997500</v>
      </c>
      <c r="I13" s="15">
        <f t="shared" si="0"/>
        <v>26650000</v>
      </c>
    </row>
    <row r="14" spans="1:10" x14ac:dyDescent="0.25">
      <c r="B14" s="95">
        <v>0</v>
      </c>
      <c r="C14" s="95">
        <v>7.0000000000000007E-2</v>
      </c>
      <c r="D14" s="95">
        <v>0.1</v>
      </c>
      <c r="E14" s="95">
        <v>0.25</v>
      </c>
      <c r="F14" s="95">
        <v>0.25</v>
      </c>
      <c r="G14" s="95">
        <v>0.18</v>
      </c>
      <c r="H14" s="95">
        <v>0.15</v>
      </c>
      <c r="I14" s="40">
        <f>SUM(B14:H14)</f>
        <v>1</v>
      </c>
    </row>
    <row r="15" spans="1:10" ht="25.5" x14ac:dyDescent="0.25">
      <c r="A15" s="52" t="s">
        <v>354</v>
      </c>
    </row>
    <row r="16" spans="1:10" x14ac:dyDescent="0.25">
      <c r="A16" s="52" t="s">
        <v>355</v>
      </c>
      <c r="B16" s="14"/>
    </row>
    <row r="17" spans="1:8" x14ac:dyDescent="0.25">
      <c r="A17" s="52" t="s">
        <v>356</v>
      </c>
      <c r="B17" s="14"/>
    </row>
    <row r="18" spans="1:8" x14ac:dyDescent="0.25">
      <c r="A18" s="53" t="s">
        <v>357</v>
      </c>
      <c r="B18" s="14"/>
    </row>
    <row r="19" spans="1:8" x14ac:dyDescent="0.25">
      <c r="A19" s="14"/>
      <c r="B19" s="14"/>
    </row>
    <row r="20" spans="1:8" x14ac:dyDescent="0.25">
      <c r="A20" s="14"/>
      <c r="B20" s="14"/>
    </row>
    <row r="21" spans="1:8" x14ac:dyDescent="0.25">
      <c r="A21" s="14"/>
      <c r="B21" s="14"/>
      <c r="C21" s="88"/>
      <c r="D21" s="88"/>
      <c r="E21" s="88"/>
      <c r="F21" s="88"/>
      <c r="G21" s="88"/>
      <c r="H21" s="88"/>
    </row>
    <row r="22" spans="1:8" x14ac:dyDescent="0.25">
      <c r="A22" s="14"/>
      <c r="B22" s="1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13</vt:i4>
      </vt:variant>
      <vt:variant>
        <vt:lpstr>Περιοχές με ονόματα</vt:lpstr>
      </vt:variant>
      <vt:variant>
        <vt:i4>15</vt:i4>
      </vt:variant>
    </vt:vector>
  </HeadingPairs>
  <TitlesOfParts>
    <vt:vector size="28" baseType="lpstr">
      <vt:lpstr>Intervention Logic</vt:lpstr>
      <vt:lpstr>Table1. Priorities</vt:lpstr>
      <vt:lpstr>Table2. Output</vt:lpstr>
      <vt:lpstr>Table3. Results</vt:lpstr>
      <vt:lpstr>Table4. Dim1</vt:lpstr>
      <vt:lpstr>Table4. Dim1 (alloc)</vt:lpstr>
      <vt:lpstr>Table5. Dim2</vt:lpstr>
      <vt:lpstr>Table6. Dim3</vt:lpstr>
      <vt:lpstr>Table7. YearFin</vt:lpstr>
      <vt:lpstr>Table8. CoFin</vt:lpstr>
      <vt:lpstr>ALL PO-SO</vt:lpstr>
      <vt:lpstr>PO-SO-INDICATORS</vt:lpstr>
      <vt:lpstr>Φύλλο1</vt:lpstr>
      <vt:lpstr>'Table7. YearFin'!_ftn1</vt:lpstr>
      <vt:lpstr>'Table7. YearFin'!_ftn2</vt:lpstr>
      <vt:lpstr>'Table7. YearFin'!_ftn3</vt:lpstr>
      <vt:lpstr>'Table7. YearFin'!_ftn4</vt:lpstr>
      <vt:lpstr>'Table7. YearFin'!_ftn5</vt:lpstr>
      <vt:lpstr>'Table7. YearFin'!_ftn6</vt:lpstr>
      <vt:lpstr>'Table7. YearFin'!_ftn7</vt:lpstr>
      <vt:lpstr>'Table7. YearFin'!_ftnref1</vt:lpstr>
      <vt:lpstr>'Table7. YearFin'!_ftnref2</vt:lpstr>
      <vt:lpstr>'Table7. YearFin'!_ftnref3</vt:lpstr>
      <vt:lpstr>'Table7. YearFin'!_ftnref4</vt:lpstr>
      <vt:lpstr>'Table7. YearFin'!_ftnref5</vt:lpstr>
      <vt:lpstr>'Table7. YearFin'!_ftnref6</vt:lpstr>
      <vt:lpstr>'Table7. YearFin'!_ftnref7</vt:lpstr>
      <vt:lpstr>'Table1. Priorities'!Print_Titles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2022-02-21T12:55:40Z</dcterms:modified>
</cp:coreProperties>
</file>